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1"/>
  </bookViews>
  <sheets>
    <sheet name="Sheet1" sheetId="1" r:id="rId1"/>
    <sheet name="PAY BILL" sheetId="2" r:id="rId2"/>
  </sheets>
  <definedNames>
    <definedName name="_xlnm.Print_Area" localSheetId="1">'PAY BILL'!$A$1:$BJ$44</definedName>
    <definedName name="_xlnm.Print_Area" localSheetId="0">'Sheet1'!$A$1:$BJ$42</definedName>
    <definedName name="_xlnm.Print_Titles" localSheetId="1">'PAY BILL'!$A:$D</definedName>
    <definedName name="_xlnm.Print_Titles" localSheetId="0">'Sheet1'!$A:$D</definedName>
  </definedNames>
  <calcPr fullCalcOnLoad="1"/>
</workbook>
</file>

<file path=xl/sharedStrings.xml><?xml version="1.0" encoding="utf-8"?>
<sst xmlns="http://schemas.openxmlformats.org/spreadsheetml/2006/main" count="384" uniqueCount="134">
  <si>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</si>
  <si>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</si>
  <si>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</si>
  <si>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</si>
  <si>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</si>
  <si>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</si>
  <si>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</si>
  <si>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</si>
  <si>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</si>
  <si>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</si>
  <si>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</si>
  <si>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</si>
  <si>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</si>
  <si>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</si>
  <si>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</si>
  <si>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</si>
  <si>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</si>
  <si>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</si>
  <si>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</si>
  <si>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</si>
  <si>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</si>
  <si>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</si>
  <si>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</si>
  <si>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</si>
  <si>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</si>
  <si>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</si>
  <si>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</si>
  <si>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</si>
  <si>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</si>
  <si>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</si>
  <si>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</si>
  <si>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</si>
  <si>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</si>
  <si>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</si>
  <si>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</si>
  <si>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</si>
  <si>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</si>
  <si>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</si>
  <si>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</si>
  <si>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</si>
  <si>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</si>
  <si>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</si>
  <si>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</si>
  <si>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</si>
  <si>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</si>
  <si>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</si>
  <si>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</si>
  <si>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</si>
  <si>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</si>
  <si>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</si>
  <si>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</si>
  <si>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</si>
  <si>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</si>
  <si>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</si>
  <si>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</si>
  <si>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</si>
  <si>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Dr. Hoti Lal</t>
  </si>
  <si>
    <t>PGT (Hindi)</t>
  </si>
  <si>
    <t>Smt. Pravena Toppo</t>
  </si>
  <si>
    <t>PGT(BIO)</t>
  </si>
  <si>
    <t>Sh. Anil Kumar Xess</t>
  </si>
  <si>
    <t>PGT (Eng.)</t>
  </si>
  <si>
    <t>Sh.D.P Chaubey</t>
  </si>
  <si>
    <t>PGT (Math)</t>
  </si>
  <si>
    <t>Sh.Chandra Bhushan Pandey</t>
  </si>
  <si>
    <t>PGT (comm)</t>
  </si>
  <si>
    <t>Sh Abhishek Mourya</t>
  </si>
  <si>
    <t>TGT (Hindi)</t>
  </si>
  <si>
    <t>Sh Abhishek Kr Gupta</t>
  </si>
  <si>
    <t>TGT (S.ST)</t>
  </si>
  <si>
    <t>Sh Vinod Bishnoi</t>
  </si>
  <si>
    <t xml:space="preserve">Sh Aditya Nand </t>
  </si>
  <si>
    <t>TGT(W.e)</t>
  </si>
  <si>
    <t>Smt. H. L. Patel</t>
  </si>
  <si>
    <t>TGT (PETR)</t>
  </si>
  <si>
    <t>Sh. Brijbhan Ram</t>
  </si>
  <si>
    <t>Librarian</t>
  </si>
  <si>
    <t>Sh. A. A. Siddiqui</t>
  </si>
  <si>
    <t>Head Master</t>
  </si>
  <si>
    <t>Smt. Pushpa B. Toppo</t>
  </si>
  <si>
    <t>PRT</t>
  </si>
  <si>
    <t>Sh. Animesh Chowdhury</t>
  </si>
  <si>
    <t>Smt. J.L. Panicker</t>
  </si>
  <si>
    <t>Sh. Jibinus Lakra</t>
  </si>
  <si>
    <t>Miss Archna Kujur</t>
  </si>
  <si>
    <t>Sh. D.K  Patel</t>
  </si>
  <si>
    <t>Sh Vinay Kumar</t>
  </si>
  <si>
    <t>Miss Renuka</t>
  </si>
  <si>
    <t>Miss Damini</t>
  </si>
  <si>
    <t>B.Ravindra kumar</t>
  </si>
  <si>
    <t>PRT music</t>
  </si>
  <si>
    <t>Sh. Chandan Kumar</t>
  </si>
  <si>
    <t>JSA</t>
  </si>
  <si>
    <t>Sh. Atwa Ram</t>
  </si>
  <si>
    <t>Damru Mahar</t>
  </si>
  <si>
    <t>Sub Staff</t>
  </si>
  <si>
    <t>Sh. Jahar Lakra</t>
  </si>
  <si>
    <t>Sh Ganga Ram</t>
  </si>
  <si>
    <t>Sh. R.S Gond</t>
  </si>
  <si>
    <t>TGT(S.St)</t>
  </si>
  <si>
    <t>0</t>
  </si>
  <si>
    <t>TGT(A.E)</t>
  </si>
  <si>
    <t>Sh Yogesh Kr Solanki</t>
  </si>
  <si>
    <t>Principal</t>
  </si>
  <si>
    <t>Sh Manish kumar Gautam</t>
  </si>
  <si>
    <t>Sh Pear Say</t>
  </si>
  <si>
    <t>PGT (Chem)</t>
  </si>
  <si>
    <t>PGT (Eco)</t>
  </si>
  <si>
    <t>Sh Ravinder Ranga</t>
  </si>
  <si>
    <t>PGT (Phy)</t>
  </si>
  <si>
    <t xml:space="preserve">Sub Staff </t>
  </si>
  <si>
    <t>Sh Jai Prakash Verma</t>
  </si>
  <si>
    <t>Shri Vinod Kumar Ahirwar</t>
  </si>
  <si>
    <t>SSA</t>
  </si>
  <si>
    <t>TGT (SAN)</t>
  </si>
  <si>
    <t>Sh. Taysun Kushwah</t>
  </si>
  <si>
    <t>Miss Manisha Meena</t>
  </si>
  <si>
    <t>Smt. Pooja Gupta</t>
  </si>
  <si>
    <t>PGT (CS)</t>
  </si>
  <si>
    <t>GRAND TOTAL</t>
  </si>
  <si>
    <t>Sh. Aditya Kumar Mishra</t>
  </si>
  <si>
    <t>TGT(Maths)</t>
  </si>
  <si>
    <t xml:space="preserve">Sh. Rahul Kumar </t>
  </si>
  <si>
    <t>TGT (Eng)</t>
  </si>
  <si>
    <t>Miss Swati Pandey</t>
  </si>
  <si>
    <t>ANNUAL MEMBERSHIP CONTRIBUTION</t>
  </si>
  <si>
    <t>700/- Audit Recovery (License Fee)  of KV 2 Bolangir</t>
  </si>
  <si>
    <t>Dress All.</t>
  </si>
  <si>
    <t>KVPSS</t>
  </si>
  <si>
    <t>Dress All 
Recovery Rs. 11210 of 9 days EOL of Jan. 2020 recovered. EWS from Feb. 20 to July 20</t>
  </si>
  <si>
    <t xml:space="preserve">Dress All. </t>
  </si>
  <si>
    <t>Joined on 15.07.20 at KVS HQ on deputation (14 days + 17 days). June EWS 60 recovered.</t>
  </si>
  <si>
    <t>TOTAL TEACHING</t>
  </si>
  <si>
    <t>TOTAL NON TEACHING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</si>
</sst>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color indexed="36"/>
      <name val="Arial"/>
      <family val="2"/>
    </font>
    <font>
      <sz val="11"/>
      <color indexed="36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rgb="FF7030A0"/>
      <name val="Arial"/>
      <family val="2"/>
    </font>
    <font>
      <sz val="11"/>
      <color rgb="FF7030A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rgb="FF00B050"/>
      <name val="Calibri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center" textRotation="90" wrapText="1"/>
      <protection locked="0"/>
    </xf>
    <xf numFmtId="0" fontId="2" fillId="0" borderId="10" xfId="0" applyFont="1" applyFill="1" applyBorder="1" applyAlignment="1" applyProtection="1">
      <alignment horizontal="left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" fontId="3" fillId="33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60" fillId="33" borderId="10" xfId="0" applyFont="1" applyFill="1" applyBorder="1" applyAlignment="1" applyProtection="1">
      <alignment wrapText="1"/>
      <protection locked="0"/>
    </xf>
    <xf numFmtId="1" fontId="3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vertical="center" textRotation="90" wrapText="1"/>
      <protection locked="0"/>
    </xf>
    <xf numFmtId="0" fontId="0" fillId="0" borderId="0" xfId="0" applyFill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" fontId="61" fillId="0" borderId="10" xfId="0" applyNumberFormat="1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1" fontId="6" fillId="35" borderId="10" xfId="0" applyNumberFormat="1" applyFont="1" applyFill="1" applyBorder="1" applyAlignment="1" applyProtection="1">
      <alignment horizontal="right" vertical="center" wrapText="1"/>
      <protection/>
    </xf>
    <xf numFmtId="1" fontId="63" fillId="35" borderId="10" xfId="0" applyNumberFormat="1" applyFont="1" applyFill="1" applyBorder="1" applyAlignment="1" applyProtection="1">
      <alignment horizontal="right" vertical="center" wrapText="1"/>
      <protection/>
    </xf>
    <xf numFmtId="0" fontId="31" fillId="0" borderId="10" xfId="0" applyFont="1" applyFill="1" applyBorder="1" applyAlignment="1">
      <alignment wrapText="1"/>
    </xf>
    <xf numFmtId="1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64" fillId="0" borderId="10" xfId="0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61" fillId="0" borderId="0" xfId="0" applyFont="1" applyFill="1" applyAlignment="1" applyProtection="1">
      <alignment/>
      <protection locked="0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right" vertical="center" textRotation="90" wrapText="1"/>
      <protection locked="0"/>
    </xf>
    <xf numFmtId="49" fontId="3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wrapText="1"/>
      <protection locked="0"/>
    </xf>
    <xf numFmtId="1" fontId="63" fillId="0" borderId="10" xfId="0" applyNumberFormat="1" applyFont="1" applyFill="1" applyBorder="1" applyAlignment="1" applyProtection="1">
      <alignment horizontal="right" vertical="center" wrapText="1"/>
      <protection/>
    </xf>
    <xf numFmtId="0" fontId="60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 shrinkToFit="1"/>
    </xf>
    <xf numFmtId="1" fontId="65" fillId="0" borderId="10" xfId="0" applyNumberFormat="1" applyFont="1" applyFill="1" applyBorder="1" applyAlignment="1">
      <alignment wrapText="1"/>
    </xf>
    <xf numFmtId="0" fontId="68" fillId="0" borderId="10" xfId="0" applyFont="1" applyFill="1" applyBorder="1" applyAlignment="1" applyProtection="1">
      <alignment wrapText="1"/>
      <protection locked="0"/>
    </xf>
    <xf numFmtId="0" fontId="69" fillId="0" borderId="10" xfId="0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3" fillId="0" borderId="10" xfId="0" applyFont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63" fillId="35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vertical="center" textRotation="90" wrapText="1"/>
      <protection locked="0"/>
    </xf>
    <xf numFmtId="0" fontId="8" fillId="34" borderId="10" xfId="0" applyFont="1" applyFill="1" applyBorder="1" applyAlignment="1" applyProtection="1">
      <alignment vertical="center" textRotation="90" wrapText="1"/>
      <protection locked="0"/>
    </xf>
    <xf numFmtId="0" fontId="2" fillId="34" borderId="10" xfId="0" applyFont="1" applyFill="1" applyBorder="1" applyAlignment="1">
      <alignment vertical="center" textRotation="90" wrapText="1"/>
    </xf>
    <xf numFmtId="0" fontId="8" fillId="34" borderId="10" xfId="0" applyFont="1" applyFill="1" applyBorder="1" applyAlignment="1" applyProtection="1">
      <alignment vertical="center" textRotation="90" wrapText="1"/>
      <protection/>
    </xf>
    <xf numFmtId="0" fontId="27" fillId="0" borderId="10" xfId="0" applyFont="1" applyBorder="1" applyAlignment="1" applyProtection="1">
      <alignment wrapText="1"/>
      <protection locked="0"/>
    </xf>
    <xf numFmtId="0" fontId="68" fillId="0" borderId="10" xfId="0" applyFont="1" applyFill="1" applyBorder="1" applyAlignment="1" applyProtection="1">
      <alignment horizontal="center" wrapText="1"/>
      <protection locked="0"/>
    </xf>
    <xf numFmtId="0" fontId="70" fillId="0" borderId="10" xfId="0" applyFont="1" applyBorder="1" applyAlignment="1">
      <alignment horizontal="right" vertical="center" wrapText="1"/>
    </xf>
    <xf numFmtId="0" fontId="71" fillId="0" borderId="10" xfId="0" applyFont="1" applyBorder="1" applyAlignment="1">
      <alignment horizontal="right" vertical="center" wrapText="1"/>
    </xf>
    <xf numFmtId="0" fontId="72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right" vertical="center" wrapText="1"/>
    </xf>
    <xf numFmtId="0" fontId="59" fillId="0" borderId="10" xfId="0" applyFont="1" applyBorder="1" applyAlignment="1" applyProtection="1">
      <alignment wrapText="1"/>
      <protection locked="0"/>
    </xf>
    <xf numFmtId="0" fontId="68" fillId="0" borderId="10" xfId="0" applyFont="1" applyFill="1" applyBorder="1" applyAlignment="1" applyProtection="1">
      <alignment vertical="top" wrapText="1"/>
      <protection locked="0"/>
    </xf>
    <xf numFmtId="0" fontId="67" fillId="0" borderId="0" xfId="0" applyFont="1" applyBorder="1" applyAlignment="1">
      <alignment horizontal="right" vertical="center" wrapText="1"/>
    </xf>
    <xf numFmtId="0" fontId="73" fillId="0" borderId="10" xfId="0" applyFont="1" applyBorder="1" applyAlignment="1">
      <alignment vertical="center" wrapText="1"/>
    </xf>
    <xf numFmtId="0" fontId="74" fillId="0" borderId="10" xfId="0" applyFont="1" applyFill="1" applyBorder="1" applyAlignment="1" applyProtection="1">
      <alignment wrapText="1"/>
      <protection locked="0"/>
    </xf>
    <xf numFmtId="0" fontId="7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view="pageBreakPreview" zoomScaleNormal="70" zoomScaleSheetLayoutView="100" zoomScalePageLayoutView="0" workbookViewId="0" topLeftCell="A16">
      <pane xSplit="3" topLeftCell="D1" activePane="topRight" state="frozen"/>
      <selection pane="topLeft" activeCell="A1" sqref="A1"/>
      <selection pane="topRight" activeCell="G39" sqref="G39"/>
    </sheetView>
  </sheetViews>
  <sheetFormatPr defaultColWidth="9.140625" defaultRowHeight="15"/>
  <cols>
    <col min="1" max="1" width="4.8515625" style="46" customWidth="1"/>
    <col min="2" max="2" width="8.28125" style="14" customWidth="1"/>
    <col min="3" max="3" width="25.8515625" style="13" customWidth="1"/>
    <col min="4" max="4" width="13.7109375" style="13" customWidth="1"/>
    <col min="5" max="6" width="6.8515625" style="13" customWidth="1"/>
    <col min="7" max="7" width="6.57421875" style="13" customWidth="1"/>
    <col min="8" max="8" width="8.140625" style="13" customWidth="1"/>
    <col min="9" max="9" width="14.00390625" style="13" bestFit="1" customWidth="1"/>
    <col min="10" max="10" width="6.57421875" style="13" customWidth="1"/>
    <col min="11" max="11" width="13.28125" style="13" customWidth="1"/>
    <col min="12" max="12" width="11.28125" style="13" customWidth="1"/>
    <col min="13" max="13" width="11.8515625" style="13" customWidth="1"/>
    <col min="14" max="14" width="10.7109375" style="13" customWidth="1"/>
    <col min="15" max="15" width="15.8515625" style="13" customWidth="1"/>
    <col min="16" max="17" width="12.00390625" style="13" customWidth="1"/>
    <col min="18" max="18" width="6.00390625" style="13" customWidth="1"/>
    <col min="19" max="19" width="7.00390625" style="13" customWidth="1"/>
    <col min="20" max="20" width="8.28125" style="13" customWidth="1"/>
    <col min="21" max="21" width="5.421875" style="13" customWidth="1"/>
    <col min="22" max="22" width="5.8515625" style="13" customWidth="1"/>
    <col min="23" max="23" width="7.140625" style="13" customWidth="1"/>
    <col min="24" max="24" width="11.421875" style="13" customWidth="1"/>
    <col min="25" max="25" width="6.421875" style="13" customWidth="1"/>
    <col min="26" max="26" width="12.00390625" style="13" customWidth="1"/>
    <col min="27" max="27" width="4.8515625" style="13" customWidth="1"/>
    <col min="28" max="28" width="9.8515625" style="13" bestFit="1" customWidth="1"/>
    <col min="29" max="29" width="14.57421875" style="13" bestFit="1" customWidth="1"/>
    <col min="30" max="30" width="11.421875" style="13" customWidth="1"/>
    <col min="31" max="31" width="4.8515625" style="13" customWidth="1"/>
    <col min="32" max="32" width="7.140625" style="13" customWidth="1"/>
    <col min="33" max="33" width="9.00390625" style="13" customWidth="1"/>
    <col min="34" max="34" width="12.421875" style="1" customWidth="1"/>
    <col min="35" max="35" width="12.28125" style="1" customWidth="1"/>
    <col min="36" max="36" width="5.28125" style="13" customWidth="1"/>
    <col min="37" max="37" width="5.140625" style="13" customWidth="1"/>
    <col min="38" max="38" width="4.8515625" style="13" customWidth="1"/>
    <col min="39" max="39" width="4.421875" style="13" customWidth="1"/>
    <col min="40" max="40" width="4.57421875" style="13" customWidth="1"/>
    <col min="41" max="41" width="9.8515625" style="13" bestFit="1" customWidth="1"/>
    <col min="42" max="42" width="4.57421875" style="13" customWidth="1"/>
    <col min="43" max="43" width="11.57421875" style="13" customWidth="1"/>
    <col min="44" max="44" width="6.28125" style="13" customWidth="1"/>
    <col min="45" max="45" width="4.421875" style="49" customWidth="1"/>
    <col min="46" max="47" width="6.57421875" style="13" customWidth="1"/>
    <col min="48" max="49" width="5.421875" style="13" customWidth="1"/>
    <col min="50" max="50" width="4.8515625" style="13" customWidth="1"/>
    <col min="51" max="51" width="5.8515625" style="13" customWidth="1"/>
    <col min="52" max="52" width="9.28125" style="13" bestFit="1" customWidth="1"/>
    <col min="53" max="53" width="10.7109375" style="16" customWidth="1"/>
    <col min="54" max="54" width="9.8515625" style="13" bestFit="1" customWidth="1"/>
    <col min="55" max="55" width="4.00390625" style="13" customWidth="1"/>
    <col min="56" max="56" width="4.421875" style="13" customWidth="1"/>
    <col min="57" max="57" width="6.28125" style="13" customWidth="1"/>
    <col min="58" max="58" width="5.28125" style="13" customWidth="1"/>
    <col min="59" max="59" width="6.421875" style="13" bestFit="1" customWidth="1"/>
    <col min="60" max="60" width="12.140625" style="13" customWidth="1"/>
    <col min="61" max="61" width="13.00390625" style="37" customWidth="1"/>
    <col min="62" max="62" width="19.7109375" style="13" customWidth="1"/>
    <col min="63" max="16384" width="9.140625" style="1" customWidth="1"/>
  </cols>
  <sheetData>
    <row r="1" spans="1:62" s="2" customFormat="1" ht="303.75">
      <c r="A1" s="6" t="s">
        <v>0</v>
      </c>
      <c r="B1" s="4" t="s">
        <v>1</v>
      </c>
      <c r="C1" s="5" t="s">
        <v>2</v>
      </c>
      <c r="D1" s="43" t="s">
        <v>3</v>
      </c>
      <c r="E1" s="76" t="s">
        <v>4</v>
      </c>
      <c r="F1" s="6" t="s">
        <v>5</v>
      </c>
      <c r="G1" s="6" t="s">
        <v>6</v>
      </c>
      <c r="H1" s="3" t="s">
        <v>7</v>
      </c>
      <c r="I1" s="76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5" t="s">
        <v>15</v>
      </c>
      <c r="P1" s="78" t="s">
        <v>16</v>
      </c>
      <c r="Q1" s="76" t="s">
        <v>17</v>
      </c>
      <c r="R1" s="76" t="s">
        <v>20</v>
      </c>
      <c r="S1" s="3" t="s">
        <v>22</v>
      </c>
      <c r="T1" s="76" t="s">
        <v>23</v>
      </c>
      <c r="U1" s="3" t="s">
        <v>24</v>
      </c>
      <c r="V1" s="76" t="s">
        <v>25</v>
      </c>
      <c r="W1" s="76" t="s">
        <v>26</v>
      </c>
      <c r="X1" s="76" t="s">
        <v>21</v>
      </c>
      <c r="Y1" s="3" t="s">
        <v>18</v>
      </c>
      <c r="Z1" s="78" t="s">
        <v>14</v>
      </c>
      <c r="AA1" s="3" t="s">
        <v>27</v>
      </c>
      <c r="AB1" s="76" t="s">
        <v>19</v>
      </c>
      <c r="AC1" s="3" t="s">
        <v>28</v>
      </c>
      <c r="AD1" s="3" t="s">
        <v>29</v>
      </c>
      <c r="AE1" s="3" t="s">
        <v>30</v>
      </c>
      <c r="AF1" s="76" t="s">
        <v>31</v>
      </c>
      <c r="AG1" s="76" t="s">
        <v>32</v>
      </c>
      <c r="AH1" s="79" t="s">
        <v>33</v>
      </c>
      <c r="AI1" s="79" t="s">
        <v>15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36</v>
      </c>
      <c r="AO1" s="3" t="s">
        <v>125</v>
      </c>
      <c r="AP1" s="3" t="s">
        <v>38</v>
      </c>
      <c r="AQ1" s="3" t="s">
        <v>53</v>
      </c>
      <c r="AR1" s="3" t="s">
        <v>39</v>
      </c>
      <c r="AS1" s="47" t="s">
        <v>40</v>
      </c>
      <c r="AT1" s="3" t="s">
        <v>54</v>
      </c>
      <c r="AU1" s="15" t="s">
        <v>55</v>
      </c>
      <c r="AV1" s="3" t="s">
        <v>41</v>
      </c>
      <c r="AW1" s="3" t="s">
        <v>36</v>
      </c>
      <c r="AX1" s="3" t="s">
        <v>42</v>
      </c>
      <c r="AY1" s="3" t="s">
        <v>36</v>
      </c>
      <c r="AZ1" s="3" t="s">
        <v>43</v>
      </c>
      <c r="BA1" s="80" t="s">
        <v>14</v>
      </c>
      <c r="BB1" s="76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76" t="s">
        <v>49</v>
      </c>
      <c r="BH1" s="3" t="s">
        <v>50</v>
      </c>
      <c r="BI1" s="77" t="s">
        <v>51</v>
      </c>
      <c r="BJ1" s="3" t="s">
        <v>52</v>
      </c>
    </row>
    <row r="2" spans="1:61" ht="18.75">
      <c r="A2" s="44">
        <v>1</v>
      </c>
      <c r="B2" s="19">
        <v>30609</v>
      </c>
      <c r="C2" s="20" t="s">
        <v>102</v>
      </c>
      <c r="D2" s="20" t="s">
        <v>103</v>
      </c>
      <c r="E2" s="18">
        <v>12</v>
      </c>
      <c r="F2" s="18">
        <v>1</v>
      </c>
      <c r="G2" s="21">
        <v>1</v>
      </c>
      <c r="H2" s="21">
        <v>31</v>
      </c>
      <c r="I2" s="25">
        <v>91400</v>
      </c>
      <c r="J2" s="8">
        <v>0</v>
      </c>
      <c r="K2" s="18">
        <f>ROUND(I2*0.17,)</f>
        <v>15538</v>
      </c>
      <c r="L2" s="22">
        <v>3600</v>
      </c>
      <c r="M2" s="29">
        <f>ROUND(L2*0.17,)</f>
        <v>612</v>
      </c>
      <c r="N2" s="18">
        <v>0</v>
      </c>
      <c r="O2" s="22">
        <v>0</v>
      </c>
      <c r="P2" s="10">
        <v>0</v>
      </c>
      <c r="Q2" s="22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25">
        <v>1200</v>
      </c>
      <c r="Y2" s="8">
        <v>0</v>
      </c>
      <c r="Z2" s="30">
        <f>ROUND((I2)*10%,0)</f>
        <v>9140</v>
      </c>
      <c r="AA2" s="8">
        <v>0</v>
      </c>
      <c r="AB2" s="8">
        <v>0</v>
      </c>
      <c r="AC2" s="31">
        <f>SUM(I2:AB2)</f>
        <v>121490</v>
      </c>
      <c r="AD2" s="64">
        <v>11000</v>
      </c>
      <c r="AE2" s="8">
        <v>0</v>
      </c>
      <c r="AF2" s="7">
        <v>0</v>
      </c>
      <c r="AG2" s="11">
        <v>0</v>
      </c>
      <c r="AH2" s="33">
        <f aca="true" t="shared" si="0" ref="AH2:AH9">O2</f>
        <v>0</v>
      </c>
      <c r="AI2" s="33">
        <f aca="true" t="shared" si="1" ref="AI2:AI9">O2</f>
        <v>0</v>
      </c>
      <c r="AJ2" s="9">
        <v>0</v>
      </c>
      <c r="AK2" s="8">
        <v>0</v>
      </c>
      <c r="AL2" s="8">
        <v>0</v>
      </c>
      <c r="AM2" s="8">
        <v>0</v>
      </c>
      <c r="AN2" s="8">
        <v>0</v>
      </c>
      <c r="AO2" s="22">
        <v>0</v>
      </c>
      <c r="AP2" s="8">
        <v>0</v>
      </c>
      <c r="AQ2" s="22">
        <v>15000</v>
      </c>
      <c r="AR2" s="7">
        <v>0</v>
      </c>
      <c r="AS2" s="48" t="s">
        <v>100</v>
      </c>
      <c r="AT2" s="17">
        <v>0</v>
      </c>
      <c r="AU2" s="12">
        <v>0</v>
      </c>
      <c r="AV2" s="7">
        <v>0</v>
      </c>
      <c r="AW2" s="8">
        <v>0</v>
      </c>
      <c r="AX2" s="8">
        <v>0</v>
      </c>
      <c r="AY2" s="8">
        <v>0</v>
      </c>
      <c r="AZ2" s="22">
        <v>120</v>
      </c>
      <c r="BA2" s="61">
        <f aca="true" t="shared" si="2" ref="BA2:BA10">Z2</f>
        <v>9140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22">
        <v>0</v>
      </c>
      <c r="BH2" s="35">
        <f>SUM(AD2:BG2)</f>
        <v>35260</v>
      </c>
      <c r="BI2" s="36">
        <f aca="true" t="shared" si="3" ref="BI2:BI41">SUM(AC2-BH2)</f>
        <v>86230</v>
      </c>
    </row>
    <row r="3" spans="1:62" ht="18.75">
      <c r="A3" s="44">
        <v>2</v>
      </c>
      <c r="B3" s="19">
        <v>6252</v>
      </c>
      <c r="C3" s="20" t="s">
        <v>56</v>
      </c>
      <c r="D3" s="20" t="s">
        <v>57</v>
      </c>
      <c r="E3" s="18">
        <v>10</v>
      </c>
      <c r="F3" s="18">
        <v>1</v>
      </c>
      <c r="G3" s="21">
        <v>1</v>
      </c>
      <c r="H3" s="21">
        <v>31</v>
      </c>
      <c r="I3" s="83">
        <v>87400</v>
      </c>
      <c r="J3" s="8">
        <v>0</v>
      </c>
      <c r="K3" s="18">
        <f aca="true" t="shared" si="4" ref="K3:K41">ROUND(I3*0.17,)</f>
        <v>14858</v>
      </c>
      <c r="L3" s="22">
        <v>3600</v>
      </c>
      <c r="M3" s="29">
        <f aca="true" t="shared" si="5" ref="M3:M41">ROUND(L3*0.17,)</f>
        <v>612</v>
      </c>
      <c r="N3" s="18">
        <v>0</v>
      </c>
      <c r="O3" s="22">
        <v>0</v>
      </c>
      <c r="P3" s="10">
        <v>0</v>
      </c>
      <c r="Q3" s="22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22">
        <v>1200</v>
      </c>
      <c r="Y3" s="8">
        <v>0</v>
      </c>
      <c r="Z3" s="30">
        <f>ROUND((I3)*10%,0)</f>
        <v>8740</v>
      </c>
      <c r="AA3" s="8">
        <v>0</v>
      </c>
      <c r="AB3" s="8">
        <v>0</v>
      </c>
      <c r="AC3" s="31">
        <f aca="true" t="shared" si="6" ref="AC3:AC41">SUM(I3:AB3)</f>
        <v>116410</v>
      </c>
      <c r="AD3" s="64">
        <v>10000</v>
      </c>
      <c r="AE3" s="8">
        <v>0</v>
      </c>
      <c r="AF3" s="7">
        <v>0</v>
      </c>
      <c r="AG3" s="11">
        <v>0</v>
      </c>
      <c r="AH3" s="33">
        <f t="shared" si="0"/>
        <v>0</v>
      </c>
      <c r="AI3" s="33">
        <f t="shared" si="1"/>
        <v>0</v>
      </c>
      <c r="AJ3" s="9">
        <v>0</v>
      </c>
      <c r="AK3" s="8">
        <v>0</v>
      </c>
      <c r="AL3" s="8">
        <v>0</v>
      </c>
      <c r="AM3" s="8">
        <v>0</v>
      </c>
      <c r="AN3" s="8">
        <v>0</v>
      </c>
      <c r="AO3" s="22">
        <v>120</v>
      </c>
      <c r="AP3" s="8">
        <v>0</v>
      </c>
      <c r="AQ3" s="22">
        <v>25000</v>
      </c>
      <c r="AR3" s="7">
        <v>0</v>
      </c>
      <c r="AS3" s="48" t="s">
        <v>100</v>
      </c>
      <c r="AT3" s="17">
        <v>0</v>
      </c>
      <c r="AU3" s="12">
        <v>0</v>
      </c>
      <c r="AV3" s="7">
        <v>0</v>
      </c>
      <c r="AW3" s="8">
        <v>0</v>
      </c>
      <c r="AX3" s="8">
        <v>0</v>
      </c>
      <c r="AY3" s="8">
        <v>0</v>
      </c>
      <c r="AZ3" s="22">
        <v>60</v>
      </c>
      <c r="BA3" s="34">
        <f t="shared" si="2"/>
        <v>8740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22">
        <v>0</v>
      </c>
      <c r="BH3" s="35">
        <f aca="true" t="shared" si="7" ref="BH3:BH41">SUM(AD3:BG3)</f>
        <v>43920</v>
      </c>
      <c r="BI3" s="36">
        <f t="shared" si="3"/>
        <v>72490</v>
      </c>
      <c r="BJ3" s="62"/>
    </row>
    <row r="4" spans="1:62" ht="18.75">
      <c r="A4" s="44">
        <v>3</v>
      </c>
      <c r="B4" s="23">
        <v>43808</v>
      </c>
      <c r="C4" s="24" t="s">
        <v>58</v>
      </c>
      <c r="D4" s="24" t="s">
        <v>59</v>
      </c>
      <c r="E4" s="18">
        <v>8</v>
      </c>
      <c r="F4" s="18">
        <v>1</v>
      </c>
      <c r="G4" s="21">
        <v>1</v>
      </c>
      <c r="H4" s="21">
        <v>31</v>
      </c>
      <c r="I4" s="83">
        <v>72100</v>
      </c>
      <c r="J4" s="8">
        <v>0</v>
      </c>
      <c r="K4" s="18">
        <f t="shared" si="4"/>
        <v>12257</v>
      </c>
      <c r="L4" s="22">
        <v>1800</v>
      </c>
      <c r="M4" s="29">
        <f t="shared" si="5"/>
        <v>306</v>
      </c>
      <c r="N4" s="18">
        <v>0</v>
      </c>
      <c r="O4" s="22">
        <f>ROUND((+I4+J4+K4)*10%,0)</f>
        <v>8436</v>
      </c>
      <c r="P4" s="10">
        <v>0</v>
      </c>
      <c r="Q4" s="22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22">
        <v>1000</v>
      </c>
      <c r="Y4" s="8">
        <v>0</v>
      </c>
      <c r="Z4" s="30">
        <v>0</v>
      </c>
      <c r="AA4" s="8">
        <v>0</v>
      </c>
      <c r="AB4" s="8">
        <v>0</v>
      </c>
      <c r="AC4" s="31">
        <f t="shared" si="6"/>
        <v>95899</v>
      </c>
      <c r="AD4" s="64">
        <v>5000</v>
      </c>
      <c r="AE4" s="8">
        <v>0</v>
      </c>
      <c r="AF4" s="7">
        <v>0</v>
      </c>
      <c r="AG4" s="11">
        <v>0</v>
      </c>
      <c r="AH4" s="33">
        <f t="shared" si="0"/>
        <v>8436</v>
      </c>
      <c r="AI4" s="33">
        <f t="shared" si="1"/>
        <v>8436</v>
      </c>
      <c r="AJ4" s="9">
        <v>0</v>
      </c>
      <c r="AK4" s="8">
        <v>0</v>
      </c>
      <c r="AL4" s="8">
        <v>0</v>
      </c>
      <c r="AM4" s="8">
        <v>0</v>
      </c>
      <c r="AN4" s="8">
        <v>0</v>
      </c>
      <c r="AO4" s="22">
        <v>0</v>
      </c>
      <c r="AP4" s="8">
        <v>0</v>
      </c>
      <c r="AQ4" s="22">
        <v>0</v>
      </c>
      <c r="AR4" s="7">
        <v>0</v>
      </c>
      <c r="AS4" s="48" t="s">
        <v>100</v>
      </c>
      <c r="AT4" s="17">
        <v>0</v>
      </c>
      <c r="AU4" s="12">
        <v>0</v>
      </c>
      <c r="AV4" s="7">
        <v>0</v>
      </c>
      <c r="AW4" s="8">
        <v>0</v>
      </c>
      <c r="AX4" s="8">
        <v>0</v>
      </c>
      <c r="AY4" s="8">
        <v>0</v>
      </c>
      <c r="AZ4" s="22">
        <v>60</v>
      </c>
      <c r="BA4" s="34">
        <f t="shared" si="2"/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22">
        <v>0</v>
      </c>
      <c r="BH4" s="35">
        <f t="shared" si="7"/>
        <v>21932</v>
      </c>
      <c r="BI4" s="36">
        <f t="shared" si="3"/>
        <v>73967</v>
      </c>
      <c r="BJ4" s="62"/>
    </row>
    <row r="5" spans="1:62" ht="46.5">
      <c r="A5" s="44">
        <v>4</v>
      </c>
      <c r="B5" s="23">
        <v>43538</v>
      </c>
      <c r="C5" s="24" t="s">
        <v>117</v>
      </c>
      <c r="D5" s="24" t="s">
        <v>118</v>
      </c>
      <c r="E5" s="65">
        <v>8</v>
      </c>
      <c r="F5" s="18">
        <v>1</v>
      </c>
      <c r="G5" s="21">
        <v>1</v>
      </c>
      <c r="H5" s="21">
        <v>31</v>
      </c>
      <c r="I5" s="84">
        <f>28948+36194</f>
        <v>65142</v>
      </c>
      <c r="J5" s="8">
        <v>0</v>
      </c>
      <c r="K5" s="18">
        <f t="shared" si="4"/>
        <v>11074</v>
      </c>
      <c r="L5" s="25">
        <v>0</v>
      </c>
      <c r="M5" s="29">
        <f t="shared" si="5"/>
        <v>0</v>
      </c>
      <c r="N5" s="18">
        <v>0</v>
      </c>
      <c r="O5" s="22">
        <f>ROUND((+I5+J5+K5)*10%,0)</f>
        <v>7622</v>
      </c>
      <c r="P5" s="10">
        <v>0</v>
      </c>
      <c r="Q5" s="22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22">
        <v>0</v>
      </c>
      <c r="Y5" s="8">
        <v>0</v>
      </c>
      <c r="Z5" s="30">
        <v>0</v>
      </c>
      <c r="AA5" s="8">
        <v>0</v>
      </c>
      <c r="AB5" s="8">
        <v>0</v>
      </c>
      <c r="AC5" s="31">
        <f t="shared" si="6"/>
        <v>83838</v>
      </c>
      <c r="AD5" s="64">
        <v>1000</v>
      </c>
      <c r="AE5" s="8">
        <v>0</v>
      </c>
      <c r="AF5" s="7">
        <v>0</v>
      </c>
      <c r="AG5" s="11">
        <v>0</v>
      </c>
      <c r="AH5" s="33">
        <f t="shared" si="0"/>
        <v>7622</v>
      </c>
      <c r="AI5" s="33">
        <f t="shared" si="1"/>
        <v>7622</v>
      </c>
      <c r="AJ5" s="9">
        <v>0</v>
      </c>
      <c r="AK5" s="8">
        <v>0</v>
      </c>
      <c r="AL5" s="8">
        <v>0</v>
      </c>
      <c r="AM5" s="8">
        <v>0</v>
      </c>
      <c r="AN5" s="8"/>
      <c r="AO5" s="22">
        <v>120</v>
      </c>
      <c r="AP5" s="8">
        <v>0</v>
      </c>
      <c r="AQ5" s="22">
        <v>0</v>
      </c>
      <c r="AR5" s="7">
        <v>0</v>
      </c>
      <c r="AS5" s="48" t="s">
        <v>100</v>
      </c>
      <c r="AT5" s="17">
        <v>0</v>
      </c>
      <c r="AU5" s="12">
        <v>0</v>
      </c>
      <c r="AV5" s="7">
        <v>0</v>
      </c>
      <c r="AW5" s="8">
        <v>0</v>
      </c>
      <c r="AX5" s="8">
        <v>0</v>
      </c>
      <c r="AY5" s="8">
        <v>0</v>
      </c>
      <c r="AZ5" s="22">
        <f>60+60</f>
        <v>120</v>
      </c>
      <c r="BA5" s="34">
        <f t="shared" si="2"/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22">
        <v>0</v>
      </c>
      <c r="BH5" s="35">
        <f t="shared" si="7"/>
        <v>16484</v>
      </c>
      <c r="BI5" s="36">
        <f t="shared" si="3"/>
        <v>67354</v>
      </c>
      <c r="BJ5" s="62" t="s">
        <v>131</v>
      </c>
    </row>
    <row r="6" spans="1:62" ht="33.75">
      <c r="A6" s="44">
        <v>5</v>
      </c>
      <c r="B6" s="23">
        <v>27816</v>
      </c>
      <c r="C6" s="24" t="s">
        <v>60</v>
      </c>
      <c r="D6" s="24" t="s">
        <v>61</v>
      </c>
      <c r="E6" s="18">
        <v>8</v>
      </c>
      <c r="F6" s="18">
        <v>1</v>
      </c>
      <c r="G6" s="21">
        <v>1</v>
      </c>
      <c r="H6" s="21">
        <v>31</v>
      </c>
      <c r="I6" s="83">
        <v>68000</v>
      </c>
      <c r="J6" s="8">
        <v>0</v>
      </c>
      <c r="K6" s="18">
        <f t="shared" si="4"/>
        <v>11560</v>
      </c>
      <c r="L6" s="22">
        <v>1800</v>
      </c>
      <c r="M6" s="29">
        <f t="shared" si="5"/>
        <v>306</v>
      </c>
      <c r="N6" s="18">
        <v>0</v>
      </c>
      <c r="O6" s="22">
        <f aca="true" t="shared" si="8" ref="O6:O36">ROUND((+I6+J6+K6)*10%,0)</f>
        <v>7956</v>
      </c>
      <c r="P6" s="10">
        <v>0</v>
      </c>
      <c r="Q6" s="22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22">
        <v>1000</v>
      </c>
      <c r="Y6" s="8">
        <v>0</v>
      </c>
      <c r="Z6" s="30">
        <v>0</v>
      </c>
      <c r="AA6" s="8">
        <v>0</v>
      </c>
      <c r="AB6" s="8">
        <v>0</v>
      </c>
      <c r="AC6" s="31">
        <f t="shared" si="6"/>
        <v>90622</v>
      </c>
      <c r="AD6" s="64">
        <v>4000</v>
      </c>
      <c r="AE6" s="8">
        <v>0</v>
      </c>
      <c r="AF6" s="7">
        <v>0</v>
      </c>
      <c r="AG6" s="11">
        <v>0</v>
      </c>
      <c r="AH6" s="33">
        <f t="shared" si="0"/>
        <v>7956</v>
      </c>
      <c r="AI6" s="33">
        <f t="shared" si="1"/>
        <v>7956</v>
      </c>
      <c r="AJ6" s="9">
        <v>0</v>
      </c>
      <c r="AK6" s="8">
        <v>0</v>
      </c>
      <c r="AL6" s="8">
        <v>0</v>
      </c>
      <c r="AM6" s="8">
        <v>0</v>
      </c>
      <c r="AN6" s="8">
        <v>0</v>
      </c>
      <c r="AO6" s="22">
        <v>0</v>
      </c>
      <c r="AP6" s="8">
        <v>0</v>
      </c>
      <c r="AQ6" s="22">
        <v>0</v>
      </c>
      <c r="AR6" s="7">
        <v>0</v>
      </c>
      <c r="AS6" s="48" t="s">
        <v>100</v>
      </c>
      <c r="AT6" s="17">
        <v>0</v>
      </c>
      <c r="AU6" s="12">
        <v>0</v>
      </c>
      <c r="AV6" s="7">
        <v>0</v>
      </c>
      <c r="AW6" s="8">
        <v>0</v>
      </c>
      <c r="AX6" s="8">
        <v>0</v>
      </c>
      <c r="AY6" s="8">
        <v>0</v>
      </c>
      <c r="AZ6" s="22">
        <v>60</v>
      </c>
      <c r="BA6" s="34">
        <f t="shared" si="2"/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22">
        <v>700</v>
      </c>
      <c r="BH6" s="35">
        <f t="shared" si="7"/>
        <v>20672</v>
      </c>
      <c r="BI6" s="36">
        <f t="shared" si="3"/>
        <v>69950</v>
      </c>
      <c r="BJ6" s="89" t="s">
        <v>126</v>
      </c>
    </row>
    <row r="7" spans="1:62" ht="18.75">
      <c r="A7" s="44">
        <v>6</v>
      </c>
      <c r="B7" s="23">
        <v>50851</v>
      </c>
      <c r="C7" s="26" t="s">
        <v>62</v>
      </c>
      <c r="D7" s="26" t="s">
        <v>63</v>
      </c>
      <c r="E7" s="18">
        <v>8</v>
      </c>
      <c r="F7" s="18">
        <v>1</v>
      </c>
      <c r="G7" s="21">
        <v>1</v>
      </c>
      <c r="H7" s="21">
        <v>31</v>
      </c>
      <c r="I7" s="83">
        <v>66000</v>
      </c>
      <c r="J7" s="8">
        <v>0</v>
      </c>
      <c r="K7" s="18">
        <f t="shared" si="4"/>
        <v>11220</v>
      </c>
      <c r="L7" s="22">
        <v>1800</v>
      </c>
      <c r="M7" s="29">
        <f t="shared" si="5"/>
        <v>306</v>
      </c>
      <c r="N7" s="18">
        <v>0</v>
      </c>
      <c r="O7" s="22">
        <f t="shared" si="8"/>
        <v>7722</v>
      </c>
      <c r="P7" s="10">
        <v>0</v>
      </c>
      <c r="Q7" s="22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22">
        <v>1000</v>
      </c>
      <c r="Y7" s="8">
        <v>0</v>
      </c>
      <c r="Z7" s="30">
        <v>0</v>
      </c>
      <c r="AA7" s="8">
        <v>0</v>
      </c>
      <c r="AB7" s="8">
        <v>0</v>
      </c>
      <c r="AC7" s="31">
        <f t="shared" si="6"/>
        <v>88048</v>
      </c>
      <c r="AD7" s="64">
        <v>4000</v>
      </c>
      <c r="AE7" s="8">
        <v>0</v>
      </c>
      <c r="AF7" s="7">
        <v>0</v>
      </c>
      <c r="AG7" s="11">
        <v>0</v>
      </c>
      <c r="AH7" s="33">
        <f t="shared" si="0"/>
        <v>7722</v>
      </c>
      <c r="AI7" s="33">
        <f t="shared" si="1"/>
        <v>7722</v>
      </c>
      <c r="AJ7" s="9">
        <v>0</v>
      </c>
      <c r="AK7" s="8">
        <v>0</v>
      </c>
      <c r="AL7" s="8">
        <v>0</v>
      </c>
      <c r="AM7" s="8">
        <v>0</v>
      </c>
      <c r="AN7" s="8">
        <v>0</v>
      </c>
      <c r="AO7" s="22">
        <v>120</v>
      </c>
      <c r="AP7" s="8">
        <v>0</v>
      </c>
      <c r="AQ7" s="22">
        <v>0</v>
      </c>
      <c r="AR7" s="7">
        <v>0</v>
      </c>
      <c r="AS7" s="48" t="s">
        <v>100</v>
      </c>
      <c r="AT7" s="17">
        <v>0</v>
      </c>
      <c r="AU7" s="12">
        <v>0</v>
      </c>
      <c r="AV7" s="7">
        <v>0</v>
      </c>
      <c r="AW7" s="8">
        <v>0</v>
      </c>
      <c r="AX7" s="8">
        <v>0</v>
      </c>
      <c r="AY7" s="8">
        <v>0</v>
      </c>
      <c r="AZ7" s="22">
        <v>60</v>
      </c>
      <c r="BA7" s="34">
        <f t="shared" si="2"/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22">
        <v>0</v>
      </c>
      <c r="BH7" s="35">
        <f t="shared" si="7"/>
        <v>19624</v>
      </c>
      <c r="BI7" s="36">
        <f t="shared" si="3"/>
        <v>68424</v>
      </c>
      <c r="BJ7" s="62"/>
    </row>
    <row r="8" spans="1:62" ht="27.75" customHeight="1">
      <c r="A8" s="44">
        <v>7</v>
      </c>
      <c r="B8" s="27">
        <v>57400</v>
      </c>
      <c r="C8" s="58" t="s">
        <v>64</v>
      </c>
      <c r="D8" s="28" t="s">
        <v>65</v>
      </c>
      <c r="E8" s="18">
        <v>8</v>
      </c>
      <c r="F8" s="18">
        <v>1</v>
      </c>
      <c r="G8" s="21">
        <v>1</v>
      </c>
      <c r="H8" s="21">
        <v>31</v>
      </c>
      <c r="I8" s="85">
        <v>56900</v>
      </c>
      <c r="J8" s="8">
        <v>0</v>
      </c>
      <c r="K8" s="18">
        <f t="shared" si="4"/>
        <v>9673</v>
      </c>
      <c r="L8" s="18">
        <v>1800</v>
      </c>
      <c r="M8" s="29">
        <f t="shared" si="5"/>
        <v>306</v>
      </c>
      <c r="N8" s="18">
        <v>0</v>
      </c>
      <c r="O8" s="22">
        <f>ROUND((+I8+J8+K8)*10%,0)</f>
        <v>6657</v>
      </c>
      <c r="P8" s="10">
        <v>0</v>
      </c>
      <c r="Q8" s="1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18">
        <v>1000</v>
      </c>
      <c r="Y8" s="8">
        <v>0</v>
      </c>
      <c r="Z8" s="30">
        <v>0</v>
      </c>
      <c r="AA8" s="8">
        <v>0</v>
      </c>
      <c r="AB8" s="8">
        <v>0</v>
      </c>
      <c r="AC8" s="31">
        <f t="shared" si="6"/>
        <v>76336</v>
      </c>
      <c r="AD8" s="64">
        <v>3000</v>
      </c>
      <c r="AE8" s="8">
        <v>0</v>
      </c>
      <c r="AF8" s="7">
        <v>0</v>
      </c>
      <c r="AG8" s="11">
        <v>0</v>
      </c>
      <c r="AH8" s="33">
        <f t="shared" si="0"/>
        <v>6657</v>
      </c>
      <c r="AI8" s="33">
        <f t="shared" si="1"/>
        <v>6657</v>
      </c>
      <c r="AJ8" s="9">
        <v>0</v>
      </c>
      <c r="AK8" s="8">
        <v>0</v>
      </c>
      <c r="AL8" s="8">
        <v>0</v>
      </c>
      <c r="AM8" s="8">
        <v>0</v>
      </c>
      <c r="AN8" s="8">
        <v>0</v>
      </c>
      <c r="AO8" s="22">
        <v>120</v>
      </c>
      <c r="AP8" s="8">
        <v>0</v>
      </c>
      <c r="AQ8" s="22">
        <v>0</v>
      </c>
      <c r="AR8" s="7">
        <v>0</v>
      </c>
      <c r="AS8" s="48" t="s">
        <v>100</v>
      </c>
      <c r="AT8" s="17">
        <v>0</v>
      </c>
      <c r="AU8" s="12">
        <v>0</v>
      </c>
      <c r="AV8" s="7">
        <v>0</v>
      </c>
      <c r="AW8" s="8">
        <v>0</v>
      </c>
      <c r="AX8" s="8">
        <v>0</v>
      </c>
      <c r="AY8" s="8">
        <v>0</v>
      </c>
      <c r="AZ8" s="22">
        <v>60</v>
      </c>
      <c r="BA8" s="34">
        <f t="shared" si="2"/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22">
        <v>0</v>
      </c>
      <c r="BH8" s="35">
        <f t="shared" si="7"/>
        <v>16494</v>
      </c>
      <c r="BI8" s="36">
        <f t="shared" si="3"/>
        <v>59842</v>
      </c>
      <c r="BJ8" s="62"/>
    </row>
    <row r="9" spans="1:62" ht="18.75">
      <c r="A9" s="44">
        <v>8</v>
      </c>
      <c r="B9" s="27">
        <v>52071</v>
      </c>
      <c r="C9" s="58" t="s">
        <v>104</v>
      </c>
      <c r="D9" s="28" t="s">
        <v>106</v>
      </c>
      <c r="E9" s="18">
        <v>8</v>
      </c>
      <c r="F9" s="18">
        <v>1</v>
      </c>
      <c r="G9" s="50">
        <v>1</v>
      </c>
      <c r="H9" s="21">
        <v>31</v>
      </c>
      <c r="I9" s="85">
        <v>55200</v>
      </c>
      <c r="J9" s="51">
        <v>0</v>
      </c>
      <c r="K9" s="18">
        <f t="shared" si="4"/>
        <v>9384</v>
      </c>
      <c r="L9" s="18">
        <v>1800</v>
      </c>
      <c r="M9" s="29">
        <f t="shared" si="5"/>
        <v>306</v>
      </c>
      <c r="N9" s="18">
        <v>0</v>
      </c>
      <c r="O9" s="52">
        <f>ROUND((+I9+J9+K9)*10%,0)</f>
        <v>6458</v>
      </c>
      <c r="P9" s="10">
        <v>0</v>
      </c>
      <c r="Q9" s="18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18">
        <v>1000</v>
      </c>
      <c r="Y9" s="51">
        <v>0</v>
      </c>
      <c r="Z9" s="54">
        <v>0</v>
      </c>
      <c r="AA9" s="51">
        <v>0</v>
      </c>
      <c r="AB9" s="51">
        <v>0</v>
      </c>
      <c r="AC9" s="31">
        <f t="shared" si="6"/>
        <v>74148</v>
      </c>
      <c r="AD9" s="64">
        <v>1500</v>
      </c>
      <c r="AE9" s="51">
        <v>0</v>
      </c>
      <c r="AF9" s="17">
        <v>0</v>
      </c>
      <c r="AG9" s="55">
        <v>0</v>
      </c>
      <c r="AH9" s="33">
        <f t="shared" si="0"/>
        <v>6458</v>
      </c>
      <c r="AI9" s="33">
        <f t="shared" si="1"/>
        <v>6458</v>
      </c>
      <c r="AJ9" s="53">
        <v>0</v>
      </c>
      <c r="AK9" s="51">
        <v>0</v>
      </c>
      <c r="AL9" s="51">
        <v>0</v>
      </c>
      <c r="AM9" s="51">
        <v>0</v>
      </c>
      <c r="AN9" s="51">
        <v>0</v>
      </c>
      <c r="AO9" s="22">
        <v>120</v>
      </c>
      <c r="AP9" s="51">
        <v>0</v>
      </c>
      <c r="AQ9" s="52">
        <v>0</v>
      </c>
      <c r="AR9" s="17">
        <v>0</v>
      </c>
      <c r="AS9" s="56" t="s">
        <v>100</v>
      </c>
      <c r="AT9" s="17">
        <v>0</v>
      </c>
      <c r="AU9" s="12">
        <v>0</v>
      </c>
      <c r="AV9" s="17">
        <v>0</v>
      </c>
      <c r="AW9" s="51">
        <v>0</v>
      </c>
      <c r="AX9" s="51">
        <v>0</v>
      </c>
      <c r="AY9" s="51">
        <v>0</v>
      </c>
      <c r="AZ9" s="52">
        <v>60</v>
      </c>
      <c r="BA9" s="34">
        <f t="shared" si="2"/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2">
        <v>0</v>
      </c>
      <c r="BH9" s="35">
        <f t="shared" si="7"/>
        <v>14596</v>
      </c>
      <c r="BI9" s="36">
        <f t="shared" si="3"/>
        <v>59552</v>
      </c>
      <c r="BJ9" s="62"/>
    </row>
    <row r="10" spans="1:62" ht="18.75">
      <c r="A10" s="44">
        <v>9</v>
      </c>
      <c r="B10" s="27">
        <v>37529</v>
      </c>
      <c r="C10" s="58" t="s">
        <v>105</v>
      </c>
      <c r="D10" s="28" t="s">
        <v>107</v>
      </c>
      <c r="E10" s="18">
        <v>8</v>
      </c>
      <c r="F10" s="18">
        <v>1</v>
      </c>
      <c r="G10" s="50">
        <v>1</v>
      </c>
      <c r="H10" s="21">
        <v>31</v>
      </c>
      <c r="I10" s="85">
        <v>60400</v>
      </c>
      <c r="J10" s="51">
        <v>0</v>
      </c>
      <c r="K10" s="18">
        <f t="shared" si="4"/>
        <v>10268</v>
      </c>
      <c r="L10" s="18">
        <v>1800</v>
      </c>
      <c r="M10" s="29">
        <f t="shared" si="5"/>
        <v>306</v>
      </c>
      <c r="N10" s="18">
        <v>0</v>
      </c>
      <c r="O10" s="52">
        <v>0</v>
      </c>
      <c r="P10" s="10">
        <v>0</v>
      </c>
      <c r="Q10" s="18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18">
        <v>1000</v>
      </c>
      <c r="Y10" s="51">
        <v>0</v>
      </c>
      <c r="Z10" s="54">
        <f>ROUND((I10)*10%,0)</f>
        <v>6040</v>
      </c>
      <c r="AA10" s="51">
        <v>0</v>
      </c>
      <c r="AB10" s="51">
        <v>0</v>
      </c>
      <c r="AC10" s="31">
        <f t="shared" si="6"/>
        <v>79814</v>
      </c>
      <c r="AD10" s="64">
        <v>4000</v>
      </c>
      <c r="AE10" s="51">
        <v>0</v>
      </c>
      <c r="AF10" s="17">
        <v>0</v>
      </c>
      <c r="AG10" s="55">
        <v>0</v>
      </c>
      <c r="AH10" s="33">
        <v>0</v>
      </c>
      <c r="AI10" s="33">
        <v>0</v>
      </c>
      <c r="AJ10" s="53">
        <v>0</v>
      </c>
      <c r="AK10" s="51">
        <v>0</v>
      </c>
      <c r="AL10" s="51">
        <v>0</v>
      </c>
      <c r="AM10" s="51">
        <v>0</v>
      </c>
      <c r="AN10" s="51">
        <v>0</v>
      </c>
      <c r="AO10" s="22">
        <v>120</v>
      </c>
      <c r="AP10" s="51">
        <v>0</v>
      </c>
      <c r="AQ10" s="52">
        <v>15000</v>
      </c>
      <c r="AR10" s="17">
        <v>0</v>
      </c>
      <c r="AS10" s="56" t="s">
        <v>100</v>
      </c>
      <c r="AT10" s="17">
        <v>0</v>
      </c>
      <c r="AU10" s="12">
        <v>0</v>
      </c>
      <c r="AV10" s="17">
        <v>0</v>
      </c>
      <c r="AW10" s="51">
        <v>0</v>
      </c>
      <c r="AX10" s="51">
        <v>0</v>
      </c>
      <c r="AY10" s="51">
        <v>0</v>
      </c>
      <c r="AZ10" s="52">
        <v>60</v>
      </c>
      <c r="BA10" s="34">
        <f t="shared" si="2"/>
        <v>6040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2">
        <v>0</v>
      </c>
      <c r="BH10" s="35">
        <f t="shared" si="7"/>
        <v>25220</v>
      </c>
      <c r="BI10" s="36">
        <f t="shared" si="3"/>
        <v>54594</v>
      </c>
      <c r="BJ10" s="62"/>
    </row>
    <row r="11" spans="1:62" ht="18.75">
      <c r="A11" s="44">
        <v>10</v>
      </c>
      <c r="B11" s="27">
        <v>75559</v>
      </c>
      <c r="C11" s="58" t="s">
        <v>108</v>
      </c>
      <c r="D11" s="28" t="s">
        <v>109</v>
      </c>
      <c r="E11" s="18">
        <v>8</v>
      </c>
      <c r="F11" s="18">
        <v>1</v>
      </c>
      <c r="G11" s="50">
        <v>1</v>
      </c>
      <c r="H11" s="21">
        <v>31</v>
      </c>
      <c r="I11" s="86">
        <v>49000</v>
      </c>
      <c r="J11" s="51">
        <v>0</v>
      </c>
      <c r="K11" s="18">
        <f t="shared" si="4"/>
        <v>8330</v>
      </c>
      <c r="L11" s="18">
        <v>1800</v>
      </c>
      <c r="M11" s="29">
        <f t="shared" si="5"/>
        <v>306</v>
      </c>
      <c r="N11" s="18">
        <v>0</v>
      </c>
      <c r="O11" s="52">
        <f>ROUND((+I11+J11+K11)*10%,0)</f>
        <v>5733</v>
      </c>
      <c r="P11" s="10">
        <v>0</v>
      </c>
      <c r="Q11" s="18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18">
        <v>1000</v>
      </c>
      <c r="Y11" s="51">
        <v>0</v>
      </c>
      <c r="Z11" s="54">
        <v>0</v>
      </c>
      <c r="AA11" s="51">
        <v>0</v>
      </c>
      <c r="AB11" s="51">
        <v>0</v>
      </c>
      <c r="AC11" s="31">
        <f t="shared" si="6"/>
        <v>66169</v>
      </c>
      <c r="AD11" s="64">
        <v>1500</v>
      </c>
      <c r="AE11" s="51">
        <v>0</v>
      </c>
      <c r="AF11" s="17">
        <v>0</v>
      </c>
      <c r="AG11" s="55">
        <v>0</v>
      </c>
      <c r="AH11" s="33">
        <f aca="true" t="shared" si="9" ref="AH11:AH39">O11</f>
        <v>5733</v>
      </c>
      <c r="AI11" s="33">
        <f aca="true" t="shared" si="10" ref="AI11:AI39">O11</f>
        <v>5733</v>
      </c>
      <c r="AJ11" s="53">
        <v>0</v>
      </c>
      <c r="AK11" s="51">
        <v>0</v>
      </c>
      <c r="AL11" s="51">
        <v>0</v>
      </c>
      <c r="AM11" s="51">
        <v>0</v>
      </c>
      <c r="AN11" s="51">
        <v>0</v>
      </c>
      <c r="AO11" s="22">
        <v>120</v>
      </c>
      <c r="AP11" s="51">
        <v>0</v>
      </c>
      <c r="AQ11" s="52">
        <v>0</v>
      </c>
      <c r="AR11" s="17">
        <v>0</v>
      </c>
      <c r="AS11" s="56" t="s">
        <v>100</v>
      </c>
      <c r="AT11" s="17">
        <v>0</v>
      </c>
      <c r="AU11" s="12">
        <v>0</v>
      </c>
      <c r="AV11" s="17">
        <v>0</v>
      </c>
      <c r="AW11" s="51">
        <v>0</v>
      </c>
      <c r="AX11" s="51">
        <v>0</v>
      </c>
      <c r="AY11" s="51">
        <v>0</v>
      </c>
      <c r="AZ11" s="52">
        <v>60</v>
      </c>
      <c r="BA11" s="34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2">
        <v>0</v>
      </c>
      <c r="BH11" s="35">
        <f t="shared" si="7"/>
        <v>13146</v>
      </c>
      <c r="BI11" s="36">
        <f t="shared" si="3"/>
        <v>53023</v>
      </c>
      <c r="BJ11" s="82"/>
    </row>
    <row r="12" spans="1:62" ht="18.75">
      <c r="A12" s="44">
        <v>11</v>
      </c>
      <c r="B12" s="57">
        <v>62838</v>
      </c>
      <c r="C12" s="58" t="s">
        <v>66</v>
      </c>
      <c r="D12" s="58" t="s">
        <v>67</v>
      </c>
      <c r="E12" s="18">
        <v>7</v>
      </c>
      <c r="F12" s="18">
        <v>1</v>
      </c>
      <c r="G12" s="50">
        <v>1</v>
      </c>
      <c r="H12" s="21">
        <v>31</v>
      </c>
      <c r="I12" s="87">
        <v>50500</v>
      </c>
      <c r="J12" s="51">
        <v>0</v>
      </c>
      <c r="K12" s="18">
        <f t="shared" si="4"/>
        <v>8585</v>
      </c>
      <c r="L12" s="52">
        <v>1800</v>
      </c>
      <c r="M12" s="29">
        <f t="shared" si="5"/>
        <v>306</v>
      </c>
      <c r="N12" s="18">
        <v>0</v>
      </c>
      <c r="O12" s="52">
        <f t="shared" si="8"/>
        <v>5909</v>
      </c>
      <c r="P12" s="10">
        <v>0</v>
      </c>
      <c r="Q12" s="52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2">
        <v>1000</v>
      </c>
      <c r="Y12" s="51">
        <v>0</v>
      </c>
      <c r="Z12" s="54">
        <v>0</v>
      </c>
      <c r="AA12" s="51">
        <v>0</v>
      </c>
      <c r="AB12" s="51">
        <v>0</v>
      </c>
      <c r="AC12" s="31">
        <f t="shared" si="6"/>
        <v>68100</v>
      </c>
      <c r="AD12" s="64">
        <v>1500</v>
      </c>
      <c r="AE12" s="51">
        <v>0</v>
      </c>
      <c r="AF12" s="17">
        <v>0</v>
      </c>
      <c r="AG12" s="55">
        <v>0</v>
      </c>
      <c r="AH12" s="33">
        <f t="shared" si="9"/>
        <v>5909</v>
      </c>
      <c r="AI12" s="33">
        <f t="shared" si="10"/>
        <v>5909</v>
      </c>
      <c r="AJ12" s="53">
        <v>0</v>
      </c>
      <c r="AK12" s="51">
        <v>0</v>
      </c>
      <c r="AL12" s="51">
        <v>0</v>
      </c>
      <c r="AM12" s="51">
        <v>0</v>
      </c>
      <c r="AN12" s="51">
        <v>0</v>
      </c>
      <c r="AO12" s="22">
        <v>120</v>
      </c>
      <c r="AP12" s="51">
        <v>0</v>
      </c>
      <c r="AQ12" s="52">
        <v>0</v>
      </c>
      <c r="AR12" s="17">
        <v>0</v>
      </c>
      <c r="AS12" s="56" t="s">
        <v>100</v>
      </c>
      <c r="AT12" s="17">
        <v>0</v>
      </c>
      <c r="AU12" s="12">
        <v>0</v>
      </c>
      <c r="AV12" s="17">
        <v>0</v>
      </c>
      <c r="AW12" s="51">
        <v>0</v>
      </c>
      <c r="AX12" s="51">
        <v>0</v>
      </c>
      <c r="AY12" s="51">
        <v>0</v>
      </c>
      <c r="AZ12" s="52">
        <v>60</v>
      </c>
      <c r="BA12" s="34">
        <f aca="true" t="shared" si="11" ref="BA12:BA18">Z12</f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2">
        <v>0</v>
      </c>
      <c r="BH12" s="35">
        <f t="shared" si="7"/>
        <v>13498</v>
      </c>
      <c r="BI12" s="36">
        <f t="shared" si="3"/>
        <v>54602</v>
      </c>
      <c r="BJ12" s="62"/>
    </row>
    <row r="13" spans="1:62" ht="18.75">
      <c r="A13" s="44">
        <v>12</v>
      </c>
      <c r="B13" s="57">
        <v>62449</v>
      </c>
      <c r="C13" s="58" t="s">
        <v>68</v>
      </c>
      <c r="D13" s="58" t="s">
        <v>69</v>
      </c>
      <c r="E13" s="18">
        <v>7</v>
      </c>
      <c r="F13" s="18">
        <v>1</v>
      </c>
      <c r="G13" s="50">
        <v>1</v>
      </c>
      <c r="H13" s="21">
        <v>31</v>
      </c>
      <c r="I13" s="87">
        <v>50500</v>
      </c>
      <c r="J13" s="51">
        <v>0</v>
      </c>
      <c r="K13" s="18">
        <f t="shared" si="4"/>
        <v>8585</v>
      </c>
      <c r="L13" s="52">
        <v>1800</v>
      </c>
      <c r="M13" s="29">
        <f t="shared" si="5"/>
        <v>306</v>
      </c>
      <c r="N13" s="18">
        <v>0</v>
      </c>
      <c r="O13" s="52">
        <f t="shared" si="8"/>
        <v>5909</v>
      </c>
      <c r="P13" s="10">
        <v>0</v>
      </c>
      <c r="Q13" s="52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2">
        <v>1000</v>
      </c>
      <c r="Y13" s="51">
        <v>0</v>
      </c>
      <c r="Z13" s="54">
        <v>0</v>
      </c>
      <c r="AA13" s="51">
        <v>0</v>
      </c>
      <c r="AB13" s="51">
        <v>0</v>
      </c>
      <c r="AC13" s="31">
        <f t="shared" si="6"/>
        <v>68100</v>
      </c>
      <c r="AD13" s="64">
        <v>1500</v>
      </c>
      <c r="AE13" s="51">
        <v>0</v>
      </c>
      <c r="AF13" s="17">
        <v>0</v>
      </c>
      <c r="AG13" s="55">
        <v>0</v>
      </c>
      <c r="AH13" s="33">
        <f t="shared" si="9"/>
        <v>5909</v>
      </c>
      <c r="AI13" s="33">
        <f t="shared" si="10"/>
        <v>5909</v>
      </c>
      <c r="AJ13" s="53">
        <v>0</v>
      </c>
      <c r="AK13" s="51">
        <v>0</v>
      </c>
      <c r="AL13" s="51">
        <v>0</v>
      </c>
      <c r="AM13" s="51">
        <v>0</v>
      </c>
      <c r="AN13" s="51">
        <v>0</v>
      </c>
      <c r="AO13" s="22">
        <v>120</v>
      </c>
      <c r="AP13" s="51">
        <v>0</v>
      </c>
      <c r="AQ13" s="52">
        <v>0</v>
      </c>
      <c r="AR13" s="17">
        <v>0</v>
      </c>
      <c r="AS13" s="56" t="s">
        <v>100</v>
      </c>
      <c r="AT13" s="17">
        <v>0</v>
      </c>
      <c r="AU13" s="12">
        <v>0</v>
      </c>
      <c r="AV13" s="17">
        <v>0</v>
      </c>
      <c r="AW13" s="51">
        <v>0</v>
      </c>
      <c r="AX13" s="51">
        <v>0</v>
      </c>
      <c r="AY13" s="51">
        <v>0</v>
      </c>
      <c r="AZ13" s="52">
        <v>60</v>
      </c>
      <c r="BA13" s="34">
        <f t="shared" si="11"/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2">
        <v>0</v>
      </c>
      <c r="BH13" s="35">
        <f t="shared" si="7"/>
        <v>13498</v>
      </c>
      <c r="BI13" s="36">
        <f t="shared" si="3"/>
        <v>54602</v>
      </c>
      <c r="BJ13" s="62"/>
    </row>
    <row r="14" spans="1:62" ht="18.75">
      <c r="A14" s="44">
        <v>13</v>
      </c>
      <c r="B14" s="57">
        <v>62448</v>
      </c>
      <c r="C14" s="58" t="s">
        <v>111</v>
      </c>
      <c r="D14" s="58" t="s">
        <v>67</v>
      </c>
      <c r="E14" s="18">
        <v>7</v>
      </c>
      <c r="F14" s="18">
        <v>1</v>
      </c>
      <c r="G14" s="50">
        <v>1</v>
      </c>
      <c r="H14" s="21">
        <v>31</v>
      </c>
      <c r="I14" s="87">
        <v>50500</v>
      </c>
      <c r="J14" s="51">
        <v>0</v>
      </c>
      <c r="K14" s="18">
        <f t="shared" si="4"/>
        <v>8585</v>
      </c>
      <c r="L14" s="52">
        <v>1800</v>
      </c>
      <c r="M14" s="29">
        <f t="shared" si="5"/>
        <v>306</v>
      </c>
      <c r="N14" s="18">
        <v>0</v>
      </c>
      <c r="O14" s="52">
        <f t="shared" si="8"/>
        <v>5909</v>
      </c>
      <c r="P14" s="10">
        <v>0</v>
      </c>
      <c r="Q14" s="52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2">
        <v>1000</v>
      </c>
      <c r="Y14" s="51">
        <v>0</v>
      </c>
      <c r="Z14" s="54">
        <v>0</v>
      </c>
      <c r="AA14" s="51">
        <v>0</v>
      </c>
      <c r="AB14" s="51">
        <v>0</v>
      </c>
      <c r="AC14" s="31">
        <f t="shared" si="6"/>
        <v>68100</v>
      </c>
      <c r="AD14" s="64">
        <v>1500</v>
      </c>
      <c r="AE14" s="51">
        <v>0</v>
      </c>
      <c r="AF14" s="17">
        <v>0</v>
      </c>
      <c r="AG14" s="55">
        <v>0</v>
      </c>
      <c r="AH14" s="33">
        <f t="shared" si="9"/>
        <v>5909</v>
      </c>
      <c r="AI14" s="33">
        <f t="shared" si="10"/>
        <v>5909</v>
      </c>
      <c r="AJ14" s="53">
        <v>0</v>
      </c>
      <c r="AK14" s="51">
        <v>0</v>
      </c>
      <c r="AL14" s="51">
        <v>0</v>
      </c>
      <c r="AM14" s="51">
        <v>0</v>
      </c>
      <c r="AN14" s="51">
        <v>0</v>
      </c>
      <c r="AO14" s="22">
        <v>120</v>
      </c>
      <c r="AP14" s="51">
        <v>0</v>
      </c>
      <c r="AQ14" s="52">
        <v>0</v>
      </c>
      <c r="AR14" s="17">
        <v>0</v>
      </c>
      <c r="AS14" s="56" t="s">
        <v>100</v>
      </c>
      <c r="AT14" s="17">
        <v>0</v>
      </c>
      <c r="AU14" s="12">
        <v>0</v>
      </c>
      <c r="AV14" s="17">
        <v>0</v>
      </c>
      <c r="AW14" s="51">
        <v>0</v>
      </c>
      <c r="AX14" s="51">
        <v>0</v>
      </c>
      <c r="AY14" s="51">
        <v>0</v>
      </c>
      <c r="AZ14" s="52">
        <v>60</v>
      </c>
      <c r="BA14" s="34">
        <f t="shared" si="11"/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2">
        <v>0</v>
      </c>
      <c r="BH14" s="35">
        <f t="shared" si="7"/>
        <v>13498</v>
      </c>
      <c r="BI14" s="36">
        <f t="shared" si="3"/>
        <v>54602</v>
      </c>
      <c r="BJ14" s="62"/>
    </row>
    <row r="15" spans="1:62" ht="18.75">
      <c r="A15" s="44">
        <v>14</v>
      </c>
      <c r="B15" s="57">
        <v>68277</v>
      </c>
      <c r="C15" s="58" t="s">
        <v>70</v>
      </c>
      <c r="D15" s="58" t="s">
        <v>99</v>
      </c>
      <c r="E15" s="18">
        <v>7</v>
      </c>
      <c r="F15" s="18">
        <v>2</v>
      </c>
      <c r="G15" s="50">
        <v>1</v>
      </c>
      <c r="H15" s="21">
        <v>31</v>
      </c>
      <c r="I15" s="87">
        <v>49000</v>
      </c>
      <c r="J15" s="51">
        <v>0</v>
      </c>
      <c r="K15" s="18">
        <f t="shared" si="4"/>
        <v>8330</v>
      </c>
      <c r="L15" s="52">
        <v>1800</v>
      </c>
      <c r="M15" s="29">
        <f t="shared" si="5"/>
        <v>306</v>
      </c>
      <c r="N15" s="18">
        <v>0</v>
      </c>
      <c r="O15" s="52">
        <f t="shared" si="8"/>
        <v>5733</v>
      </c>
      <c r="P15" s="10">
        <v>0</v>
      </c>
      <c r="Q15" s="52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1000</v>
      </c>
      <c r="Y15" s="51">
        <v>0</v>
      </c>
      <c r="Z15" s="54">
        <v>0</v>
      </c>
      <c r="AA15" s="51">
        <v>0</v>
      </c>
      <c r="AB15" s="51">
        <v>0</v>
      </c>
      <c r="AC15" s="31">
        <f t="shared" si="6"/>
        <v>66169</v>
      </c>
      <c r="AD15" s="64">
        <v>1000</v>
      </c>
      <c r="AE15" s="51">
        <v>0</v>
      </c>
      <c r="AF15" s="17">
        <v>0</v>
      </c>
      <c r="AG15" s="55">
        <v>0</v>
      </c>
      <c r="AH15" s="33">
        <f t="shared" si="9"/>
        <v>5733</v>
      </c>
      <c r="AI15" s="33">
        <f t="shared" si="10"/>
        <v>5733</v>
      </c>
      <c r="AJ15" s="53">
        <v>0</v>
      </c>
      <c r="AK15" s="51">
        <v>0</v>
      </c>
      <c r="AL15" s="51">
        <v>0</v>
      </c>
      <c r="AM15" s="51">
        <v>0</v>
      </c>
      <c r="AN15" s="51">
        <v>0</v>
      </c>
      <c r="AO15" s="22">
        <v>0</v>
      </c>
      <c r="AP15" s="51">
        <v>0</v>
      </c>
      <c r="AQ15" s="52">
        <v>0</v>
      </c>
      <c r="AR15" s="17">
        <v>0</v>
      </c>
      <c r="AS15" s="56" t="s">
        <v>100</v>
      </c>
      <c r="AT15" s="17">
        <v>0</v>
      </c>
      <c r="AU15" s="12">
        <v>0</v>
      </c>
      <c r="AV15" s="17">
        <v>0</v>
      </c>
      <c r="AW15" s="51">
        <v>0</v>
      </c>
      <c r="AX15" s="51">
        <v>0</v>
      </c>
      <c r="AY15" s="51">
        <v>0</v>
      </c>
      <c r="AZ15" s="52">
        <v>60</v>
      </c>
      <c r="BA15" s="34">
        <f t="shared" si="11"/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2">
        <v>0</v>
      </c>
      <c r="BH15" s="35">
        <f t="shared" si="7"/>
        <v>12526</v>
      </c>
      <c r="BI15" s="36">
        <f t="shared" si="3"/>
        <v>53643</v>
      </c>
      <c r="BJ15" s="62"/>
    </row>
    <row r="16" spans="1:62" ht="18.75">
      <c r="A16" s="44">
        <v>15</v>
      </c>
      <c r="B16" s="57">
        <v>68441</v>
      </c>
      <c r="C16" s="58" t="s">
        <v>71</v>
      </c>
      <c r="D16" s="58" t="s">
        <v>72</v>
      </c>
      <c r="E16" s="18">
        <v>7</v>
      </c>
      <c r="F16" s="18">
        <v>1</v>
      </c>
      <c r="G16" s="50">
        <v>1</v>
      </c>
      <c r="H16" s="21">
        <v>31</v>
      </c>
      <c r="I16" s="87">
        <v>49000</v>
      </c>
      <c r="J16" s="51">
        <v>0</v>
      </c>
      <c r="K16" s="18">
        <f t="shared" si="4"/>
        <v>8330</v>
      </c>
      <c r="L16" s="52">
        <v>1800</v>
      </c>
      <c r="M16" s="29">
        <f t="shared" si="5"/>
        <v>306</v>
      </c>
      <c r="N16" s="18">
        <v>0</v>
      </c>
      <c r="O16" s="52">
        <f t="shared" si="8"/>
        <v>5733</v>
      </c>
      <c r="P16" s="10">
        <v>0</v>
      </c>
      <c r="Q16" s="52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2">
        <v>1000</v>
      </c>
      <c r="Y16" s="51">
        <v>0</v>
      </c>
      <c r="Z16" s="54">
        <v>0</v>
      </c>
      <c r="AA16" s="51">
        <v>0</v>
      </c>
      <c r="AB16" s="51">
        <v>0</v>
      </c>
      <c r="AC16" s="31">
        <f t="shared" si="6"/>
        <v>66169</v>
      </c>
      <c r="AD16" s="64">
        <v>1000</v>
      </c>
      <c r="AE16" s="51">
        <v>0</v>
      </c>
      <c r="AF16" s="17">
        <v>0</v>
      </c>
      <c r="AG16" s="55">
        <v>0</v>
      </c>
      <c r="AH16" s="33">
        <f t="shared" si="9"/>
        <v>5733</v>
      </c>
      <c r="AI16" s="33">
        <f t="shared" si="10"/>
        <v>5733</v>
      </c>
      <c r="AJ16" s="53">
        <v>0</v>
      </c>
      <c r="AK16" s="51">
        <v>0</v>
      </c>
      <c r="AL16" s="51">
        <v>0</v>
      </c>
      <c r="AM16" s="51">
        <v>0</v>
      </c>
      <c r="AN16" s="51">
        <v>0</v>
      </c>
      <c r="AO16" s="22">
        <v>0</v>
      </c>
      <c r="AP16" s="51">
        <v>0</v>
      </c>
      <c r="AQ16" s="52">
        <v>0</v>
      </c>
      <c r="AR16" s="17">
        <v>0</v>
      </c>
      <c r="AS16" s="56" t="s">
        <v>100</v>
      </c>
      <c r="AT16" s="17">
        <v>0</v>
      </c>
      <c r="AU16" s="12">
        <v>0</v>
      </c>
      <c r="AV16" s="17">
        <v>0</v>
      </c>
      <c r="AW16" s="51">
        <v>0</v>
      </c>
      <c r="AX16" s="51">
        <v>0</v>
      </c>
      <c r="AY16" s="51">
        <v>0</v>
      </c>
      <c r="AZ16" s="52">
        <v>60</v>
      </c>
      <c r="BA16" s="34">
        <f t="shared" si="11"/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2">
        <v>0</v>
      </c>
      <c r="BH16" s="35">
        <f t="shared" si="7"/>
        <v>12526</v>
      </c>
      <c r="BI16" s="36">
        <f t="shared" si="3"/>
        <v>53643</v>
      </c>
      <c r="BJ16" s="62"/>
    </row>
    <row r="17" spans="1:62" ht="18.75">
      <c r="A17" s="44">
        <v>16</v>
      </c>
      <c r="B17" s="57">
        <v>6169</v>
      </c>
      <c r="C17" s="60" t="s">
        <v>73</v>
      </c>
      <c r="D17" s="58" t="s">
        <v>74</v>
      </c>
      <c r="E17" s="18">
        <v>8</v>
      </c>
      <c r="F17" s="18">
        <v>1</v>
      </c>
      <c r="G17" s="50">
        <v>1</v>
      </c>
      <c r="H17" s="21">
        <v>31</v>
      </c>
      <c r="I17" s="87">
        <v>74300</v>
      </c>
      <c r="J17" s="51">
        <v>0</v>
      </c>
      <c r="K17" s="18">
        <f t="shared" si="4"/>
        <v>12631</v>
      </c>
      <c r="L17" s="52">
        <v>1800</v>
      </c>
      <c r="M17" s="29">
        <f t="shared" si="5"/>
        <v>306</v>
      </c>
      <c r="N17" s="18">
        <v>0</v>
      </c>
      <c r="O17" s="52">
        <v>0</v>
      </c>
      <c r="P17" s="10">
        <v>0</v>
      </c>
      <c r="Q17" s="52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1000</v>
      </c>
      <c r="Y17" s="51">
        <v>0</v>
      </c>
      <c r="Z17" s="54">
        <f>ROUND((I17)*10%,0)</f>
        <v>7430</v>
      </c>
      <c r="AA17" s="51">
        <v>0</v>
      </c>
      <c r="AB17" s="51">
        <v>0</v>
      </c>
      <c r="AC17" s="31">
        <f t="shared" si="6"/>
        <v>97467</v>
      </c>
      <c r="AD17" s="64">
        <v>7500</v>
      </c>
      <c r="AE17" s="51">
        <v>0</v>
      </c>
      <c r="AF17" s="17">
        <v>0</v>
      </c>
      <c r="AG17" s="55">
        <v>0</v>
      </c>
      <c r="AH17" s="33">
        <f t="shared" si="9"/>
        <v>0</v>
      </c>
      <c r="AI17" s="33">
        <f t="shared" si="10"/>
        <v>0</v>
      </c>
      <c r="AJ17" s="53">
        <v>0</v>
      </c>
      <c r="AK17" s="51">
        <v>0</v>
      </c>
      <c r="AL17" s="51">
        <v>0</v>
      </c>
      <c r="AM17" s="51">
        <v>0</v>
      </c>
      <c r="AN17" s="51">
        <v>0</v>
      </c>
      <c r="AO17" s="22">
        <v>120</v>
      </c>
      <c r="AP17" s="51">
        <v>0</v>
      </c>
      <c r="AQ17" s="59">
        <v>15000</v>
      </c>
      <c r="AR17" s="17">
        <v>0</v>
      </c>
      <c r="AS17" s="56" t="s">
        <v>100</v>
      </c>
      <c r="AT17" s="17">
        <v>0</v>
      </c>
      <c r="AU17" s="12">
        <v>0</v>
      </c>
      <c r="AV17" s="17">
        <v>0</v>
      </c>
      <c r="AW17" s="51">
        <v>0</v>
      </c>
      <c r="AX17" s="51">
        <v>0</v>
      </c>
      <c r="AY17" s="51">
        <v>0</v>
      </c>
      <c r="AZ17" s="52">
        <v>60</v>
      </c>
      <c r="BA17" s="34">
        <f t="shared" si="11"/>
        <v>7430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2">
        <v>0</v>
      </c>
      <c r="BH17" s="35">
        <f t="shared" si="7"/>
        <v>30110</v>
      </c>
      <c r="BI17" s="36">
        <f t="shared" si="3"/>
        <v>67357</v>
      </c>
      <c r="BJ17" s="62"/>
    </row>
    <row r="18" spans="1:62" ht="18.75">
      <c r="A18" s="44">
        <v>17</v>
      </c>
      <c r="B18" s="57">
        <v>48651</v>
      </c>
      <c r="C18" s="60" t="s">
        <v>112</v>
      </c>
      <c r="D18" s="58" t="s">
        <v>101</v>
      </c>
      <c r="E18" s="18">
        <v>7</v>
      </c>
      <c r="F18" s="18">
        <v>1</v>
      </c>
      <c r="G18" s="50">
        <v>1</v>
      </c>
      <c r="H18" s="21">
        <v>31</v>
      </c>
      <c r="I18" s="87">
        <v>56900</v>
      </c>
      <c r="J18" s="51">
        <v>0</v>
      </c>
      <c r="K18" s="18">
        <f t="shared" si="4"/>
        <v>9673</v>
      </c>
      <c r="L18" s="52">
        <v>1800</v>
      </c>
      <c r="M18" s="29">
        <f t="shared" si="5"/>
        <v>306</v>
      </c>
      <c r="N18" s="18">
        <v>0</v>
      </c>
      <c r="O18" s="52">
        <f t="shared" si="8"/>
        <v>6657</v>
      </c>
      <c r="P18" s="10">
        <v>0</v>
      </c>
      <c r="Q18" s="52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2">
        <v>0</v>
      </c>
      <c r="Y18" s="51">
        <v>0</v>
      </c>
      <c r="Z18" s="54">
        <v>0</v>
      </c>
      <c r="AA18" s="51">
        <v>0</v>
      </c>
      <c r="AB18" s="51">
        <v>0</v>
      </c>
      <c r="AC18" s="31">
        <f t="shared" si="6"/>
        <v>75336</v>
      </c>
      <c r="AD18" s="64">
        <v>3000</v>
      </c>
      <c r="AE18" s="51">
        <v>0</v>
      </c>
      <c r="AF18" s="17">
        <v>0</v>
      </c>
      <c r="AG18" s="55">
        <v>0</v>
      </c>
      <c r="AH18" s="33">
        <f t="shared" si="9"/>
        <v>6657</v>
      </c>
      <c r="AI18" s="33">
        <f t="shared" si="10"/>
        <v>6657</v>
      </c>
      <c r="AJ18" s="53">
        <v>0</v>
      </c>
      <c r="AK18" s="51">
        <v>0</v>
      </c>
      <c r="AL18" s="51">
        <v>0</v>
      </c>
      <c r="AM18" s="51">
        <v>0</v>
      </c>
      <c r="AN18" s="51">
        <v>0</v>
      </c>
      <c r="AO18" s="22">
        <v>120</v>
      </c>
      <c r="AP18" s="51">
        <v>0</v>
      </c>
      <c r="AQ18" s="52">
        <v>0</v>
      </c>
      <c r="AR18" s="17">
        <v>0</v>
      </c>
      <c r="AS18" s="56" t="s">
        <v>100</v>
      </c>
      <c r="AT18" s="17">
        <v>0</v>
      </c>
      <c r="AU18" s="12">
        <v>0</v>
      </c>
      <c r="AV18" s="17">
        <v>0</v>
      </c>
      <c r="AW18" s="51">
        <v>0</v>
      </c>
      <c r="AX18" s="51">
        <v>0</v>
      </c>
      <c r="AY18" s="51">
        <v>0</v>
      </c>
      <c r="AZ18" s="52">
        <v>60</v>
      </c>
      <c r="BA18" s="34">
        <f t="shared" si="11"/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2">
        <v>0</v>
      </c>
      <c r="BH18" s="35">
        <f t="shared" si="7"/>
        <v>16494</v>
      </c>
      <c r="BI18" s="36">
        <f t="shared" si="3"/>
        <v>58842</v>
      </c>
      <c r="BJ18" s="62"/>
    </row>
    <row r="19" spans="1:62" ht="18.75">
      <c r="A19" s="44">
        <v>18</v>
      </c>
      <c r="B19" s="57">
        <v>77169</v>
      </c>
      <c r="C19" s="60" t="s">
        <v>116</v>
      </c>
      <c r="D19" s="58" t="s">
        <v>114</v>
      </c>
      <c r="E19" s="18">
        <v>7</v>
      </c>
      <c r="F19" s="18">
        <v>1</v>
      </c>
      <c r="G19" s="50">
        <v>1</v>
      </c>
      <c r="H19" s="21">
        <v>31</v>
      </c>
      <c r="I19" s="87">
        <v>46200</v>
      </c>
      <c r="J19" s="51">
        <v>0</v>
      </c>
      <c r="K19" s="18">
        <f t="shared" si="4"/>
        <v>7854</v>
      </c>
      <c r="L19" s="52">
        <v>1800</v>
      </c>
      <c r="M19" s="29">
        <f t="shared" si="5"/>
        <v>306</v>
      </c>
      <c r="N19" s="18">
        <v>0</v>
      </c>
      <c r="O19" s="52">
        <f t="shared" si="8"/>
        <v>5405</v>
      </c>
      <c r="P19" s="10">
        <v>0</v>
      </c>
      <c r="Q19" s="52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2">
        <v>0</v>
      </c>
      <c r="Y19" s="51">
        <v>0</v>
      </c>
      <c r="Z19" s="54">
        <v>0</v>
      </c>
      <c r="AA19" s="51">
        <v>0</v>
      </c>
      <c r="AB19" s="51">
        <v>0</v>
      </c>
      <c r="AC19" s="31">
        <f t="shared" si="6"/>
        <v>61565</v>
      </c>
      <c r="AD19" s="64">
        <v>1000</v>
      </c>
      <c r="AE19" s="51">
        <v>0</v>
      </c>
      <c r="AF19" s="17">
        <v>0</v>
      </c>
      <c r="AG19" s="55">
        <v>0</v>
      </c>
      <c r="AH19" s="33">
        <f t="shared" si="9"/>
        <v>5405</v>
      </c>
      <c r="AI19" s="33">
        <f t="shared" si="10"/>
        <v>5405</v>
      </c>
      <c r="AJ19" s="53">
        <v>0</v>
      </c>
      <c r="AK19" s="51">
        <v>0</v>
      </c>
      <c r="AL19" s="51">
        <v>0</v>
      </c>
      <c r="AM19" s="51">
        <v>0</v>
      </c>
      <c r="AN19" s="51">
        <v>0</v>
      </c>
      <c r="AO19" s="22">
        <v>120</v>
      </c>
      <c r="AP19" s="51">
        <v>0</v>
      </c>
      <c r="AQ19" s="52">
        <v>0</v>
      </c>
      <c r="AR19" s="17">
        <v>0</v>
      </c>
      <c r="AS19" s="56" t="s">
        <v>100</v>
      </c>
      <c r="AT19" s="17">
        <v>0</v>
      </c>
      <c r="AU19" s="12">
        <v>0</v>
      </c>
      <c r="AV19" s="17">
        <v>0</v>
      </c>
      <c r="AW19" s="51">
        <v>0</v>
      </c>
      <c r="AX19" s="51">
        <v>0</v>
      </c>
      <c r="AY19" s="51">
        <v>0</v>
      </c>
      <c r="AZ19" s="52">
        <v>60</v>
      </c>
      <c r="BA19" s="34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2">
        <v>0</v>
      </c>
      <c r="BH19" s="35">
        <f t="shared" si="7"/>
        <v>11990</v>
      </c>
      <c r="BI19" s="36">
        <f t="shared" si="3"/>
        <v>49575</v>
      </c>
      <c r="BJ19" s="62"/>
    </row>
    <row r="20" spans="1:62" ht="18.75">
      <c r="A20" s="44">
        <v>19</v>
      </c>
      <c r="B20" s="57">
        <v>83087</v>
      </c>
      <c r="C20" s="60" t="s">
        <v>120</v>
      </c>
      <c r="D20" s="58" t="s">
        <v>121</v>
      </c>
      <c r="E20" s="18">
        <v>7</v>
      </c>
      <c r="F20" s="18">
        <v>1</v>
      </c>
      <c r="G20" s="50">
        <v>1</v>
      </c>
      <c r="H20" s="21">
        <v>31</v>
      </c>
      <c r="I20" s="59">
        <v>44900</v>
      </c>
      <c r="J20" s="51">
        <v>0</v>
      </c>
      <c r="K20" s="18">
        <f t="shared" si="4"/>
        <v>7633</v>
      </c>
      <c r="L20" s="52">
        <v>1800</v>
      </c>
      <c r="M20" s="29">
        <f t="shared" si="5"/>
        <v>306</v>
      </c>
      <c r="N20" s="18">
        <v>0</v>
      </c>
      <c r="O20" s="52">
        <f t="shared" si="8"/>
        <v>5253</v>
      </c>
      <c r="P20" s="10">
        <v>0</v>
      </c>
      <c r="Q20" s="52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2">
        <v>0</v>
      </c>
      <c r="Y20" s="51">
        <v>0</v>
      </c>
      <c r="Z20" s="54">
        <v>0</v>
      </c>
      <c r="AA20" s="51">
        <v>0</v>
      </c>
      <c r="AB20" s="51">
        <v>0</v>
      </c>
      <c r="AC20" s="31">
        <f>SUM(I20:AB20)</f>
        <v>59892</v>
      </c>
      <c r="AD20" s="64">
        <v>1000</v>
      </c>
      <c r="AE20" s="51">
        <v>0</v>
      </c>
      <c r="AF20" s="17">
        <v>0</v>
      </c>
      <c r="AG20" s="55">
        <v>0</v>
      </c>
      <c r="AH20" s="33">
        <f>O20</f>
        <v>5253</v>
      </c>
      <c r="AI20" s="33">
        <f>O20</f>
        <v>5253</v>
      </c>
      <c r="AJ20" s="53">
        <v>0</v>
      </c>
      <c r="AK20" s="51">
        <v>0</v>
      </c>
      <c r="AL20" s="51">
        <v>0</v>
      </c>
      <c r="AM20" s="51">
        <v>0</v>
      </c>
      <c r="AN20" s="51">
        <v>0</v>
      </c>
      <c r="AO20" s="22">
        <v>120</v>
      </c>
      <c r="AP20" s="51">
        <v>0</v>
      </c>
      <c r="AQ20" s="52">
        <v>0</v>
      </c>
      <c r="AR20" s="17">
        <v>0</v>
      </c>
      <c r="AS20" s="56" t="s">
        <v>100</v>
      </c>
      <c r="AT20" s="17">
        <v>0</v>
      </c>
      <c r="AU20" s="12">
        <v>0</v>
      </c>
      <c r="AV20" s="17">
        <v>0</v>
      </c>
      <c r="AW20" s="51">
        <v>0</v>
      </c>
      <c r="AX20" s="51">
        <v>0</v>
      </c>
      <c r="AY20" s="51">
        <v>0</v>
      </c>
      <c r="AZ20" s="52">
        <v>60</v>
      </c>
      <c r="BA20" s="34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2">
        <v>0</v>
      </c>
      <c r="BH20" s="35">
        <f>SUM(AD20:BG20)</f>
        <v>11686</v>
      </c>
      <c r="BI20" s="36">
        <f>SUM(AC20-BH20)</f>
        <v>48206</v>
      </c>
      <c r="BJ20" s="82"/>
    </row>
    <row r="21" spans="1:62" ht="18.75">
      <c r="A21" s="44">
        <v>20</v>
      </c>
      <c r="B21" s="57">
        <v>83088</v>
      </c>
      <c r="C21" s="60" t="s">
        <v>122</v>
      </c>
      <c r="D21" s="58" t="s">
        <v>123</v>
      </c>
      <c r="E21" s="18">
        <v>7</v>
      </c>
      <c r="F21" s="18">
        <v>1</v>
      </c>
      <c r="G21" s="50">
        <v>1</v>
      </c>
      <c r="H21" s="21">
        <v>31</v>
      </c>
      <c r="I21" s="59">
        <v>44900</v>
      </c>
      <c r="J21" s="51">
        <v>0</v>
      </c>
      <c r="K21" s="18">
        <f t="shared" si="4"/>
        <v>7633</v>
      </c>
      <c r="L21" s="52">
        <v>1800</v>
      </c>
      <c r="M21" s="29">
        <f t="shared" si="5"/>
        <v>306</v>
      </c>
      <c r="N21" s="18">
        <v>0</v>
      </c>
      <c r="O21" s="52">
        <f t="shared" si="8"/>
        <v>5253</v>
      </c>
      <c r="P21" s="10">
        <v>0</v>
      </c>
      <c r="Q21" s="52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2">
        <v>0</v>
      </c>
      <c r="Y21" s="51">
        <v>0</v>
      </c>
      <c r="Z21" s="54">
        <v>0</v>
      </c>
      <c r="AA21" s="51">
        <v>0</v>
      </c>
      <c r="AB21" s="51">
        <v>0</v>
      </c>
      <c r="AC21" s="31">
        <f>SUM(I21:AB21)</f>
        <v>59892</v>
      </c>
      <c r="AD21" s="64">
        <v>1000</v>
      </c>
      <c r="AE21" s="51">
        <v>0</v>
      </c>
      <c r="AF21" s="17">
        <v>0</v>
      </c>
      <c r="AG21" s="55">
        <v>0</v>
      </c>
      <c r="AH21" s="33">
        <f>O21</f>
        <v>5253</v>
      </c>
      <c r="AI21" s="33">
        <f>O21</f>
        <v>5253</v>
      </c>
      <c r="AJ21" s="53">
        <v>0</v>
      </c>
      <c r="AK21" s="51">
        <v>0</v>
      </c>
      <c r="AL21" s="51">
        <v>0</v>
      </c>
      <c r="AM21" s="51">
        <v>0</v>
      </c>
      <c r="AN21" s="51">
        <v>0</v>
      </c>
      <c r="AO21" s="22">
        <v>120</v>
      </c>
      <c r="AP21" s="51">
        <v>0</v>
      </c>
      <c r="AQ21" s="52">
        <v>0</v>
      </c>
      <c r="AR21" s="17">
        <v>0</v>
      </c>
      <c r="AS21" s="56" t="s">
        <v>100</v>
      </c>
      <c r="AT21" s="17">
        <v>0</v>
      </c>
      <c r="AU21" s="12">
        <v>0</v>
      </c>
      <c r="AV21" s="17">
        <v>0</v>
      </c>
      <c r="AW21" s="51">
        <v>0</v>
      </c>
      <c r="AX21" s="51">
        <v>0</v>
      </c>
      <c r="AY21" s="51">
        <v>0</v>
      </c>
      <c r="AZ21" s="52">
        <v>60</v>
      </c>
      <c r="BA21" s="34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2">
        <v>0</v>
      </c>
      <c r="BH21" s="35">
        <f>SUM(AD21:BG21)</f>
        <v>11686</v>
      </c>
      <c r="BI21" s="36">
        <f>SUM(AC21-BH21)</f>
        <v>48206</v>
      </c>
      <c r="BJ21" s="82"/>
    </row>
    <row r="22" spans="1:62" ht="18.75">
      <c r="A22" s="44">
        <v>21</v>
      </c>
      <c r="B22" s="57">
        <v>42652</v>
      </c>
      <c r="C22" s="67" t="s">
        <v>75</v>
      </c>
      <c r="D22" s="58" t="s">
        <v>76</v>
      </c>
      <c r="E22" s="18">
        <v>8</v>
      </c>
      <c r="F22" s="18">
        <v>1</v>
      </c>
      <c r="G22" s="50">
        <v>1</v>
      </c>
      <c r="H22" s="21">
        <v>31</v>
      </c>
      <c r="I22" s="87">
        <v>70000</v>
      </c>
      <c r="J22" s="51">
        <v>0</v>
      </c>
      <c r="K22" s="18">
        <f t="shared" si="4"/>
        <v>11900</v>
      </c>
      <c r="L22" s="52">
        <v>1800</v>
      </c>
      <c r="M22" s="29">
        <f t="shared" si="5"/>
        <v>306</v>
      </c>
      <c r="N22" s="18">
        <v>0</v>
      </c>
      <c r="O22" s="52">
        <v>0</v>
      </c>
      <c r="P22" s="10">
        <v>0</v>
      </c>
      <c r="Q22" s="52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2">
        <v>1000</v>
      </c>
      <c r="Y22" s="51">
        <v>0</v>
      </c>
      <c r="Z22" s="54">
        <f>ROUND((I22)*10%,0)</f>
        <v>7000</v>
      </c>
      <c r="AA22" s="51">
        <v>0</v>
      </c>
      <c r="AB22" s="51">
        <v>0</v>
      </c>
      <c r="AC22" s="31">
        <f t="shared" si="6"/>
        <v>92006</v>
      </c>
      <c r="AD22" s="64">
        <v>3000</v>
      </c>
      <c r="AE22" s="51">
        <v>0</v>
      </c>
      <c r="AF22" s="17">
        <v>0</v>
      </c>
      <c r="AG22" s="55">
        <v>0</v>
      </c>
      <c r="AH22" s="33">
        <f t="shared" si="9"/>
        <v>0</v>
      </c>
      <c r="AI22" s="33">
        <f t="shared" si="10"/>
        <v>0</v>
      </c>
      <c r="AJ22" s="53">
        <v>0</v>
      </c>
      <c r="AK22" s="51">
        <v>0</v>
      </c>
      <c r="AL22" s="51">
        <v>0</v>
      </c>
      <c r="AM22" s="51">
        <v>0</v>
      </c>
      <c r="AN22" s="51">
        <v>0</v>
      </c>
      <c r="AO22" s="22">
        <v>120</v>
      </c>
      <c r="AP22" s="51">
        <v>0</v>
      </c>
      <c r="AQ22" s="52">
        <v>14000</v>
      </c>
      <c r="AR22" s="17">
        <v>0</v>
      </c>
      <c r="AS22" s="56" t="s">
        <v>100</v>
      </c>
      <c r="AT22" s="17">
        <v>0</v>
      </c>
      <c r="AU22" s="12">
        <v>0</v>
      </c>
      <c r="AV22" s="17">
        <v>0</v>
      </c>
      <c r="AW22" s="51">
        <v>0</v>
      </c>
      <c r="AX22" s="51">
        <v>0</v>
      </c>
      <c r="AY22" s="51">
        <v>0</v>
      </c>
      <c r="AZ22" s="52">
        <v>60</v>
      </c>
      <c r="BA22" s="34">
        <f aca="true" t="shared" si="12" ref="BA22:BA41">Z22</f>
        <v>7000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2">
        <v>0</v>
      </c>
      <c r="BH22" s="35">
        <f t="shared" si="7"/>
        <v>24180</v>
      </c>
      <c r="BI22" s="36">
        <f t="shared" si="3"/>
        <v>67826</v>
      </c>
      <c r="BJ22" s="82" t="s">
        <v>128</v>
      </c>
    </row>
    <row r="23" spans="1:62" ht="18.75">
      <c r="A23" s="44">
        <v>22</v>
      </c>
      <c r="B23" s="23">
        <v>30236</v>
      </c>
      <c r="C23" s="68" t="s">
        <v>77</v>
      </c>
      <c r="D23" s="24" t="s">
        <v>78</v>
      </c>
      <c r="E23" s="18">
        <v>7</v>
      </c>
      <c r="F23" s="18">
        <v>1</v>
      </c>
      <c r="G23" s="21">
        <v>1</v>
      </c>
      <c r="H23" s="21">
        <v>31</v>
      </c>
      <c r="I23" s="83">
        <v>66000</v>
      </c>
      <c r="J23" s="8">
        <v>0</v>
      </c>
      <c r="K23" s="18">
        <f t="shared" si="4"/>
        <v>11220</v>
      </c>
      <c r="L23" s="22">
        <v>1800</v>
      </c>
      <c r="M23" s="29">
        <f t="shared" si="5"/>
        <v>306</v>
      </c>
      <c r="N23" s="18">
        <v>0</v>
      </c>
      <c r="O23" s="22">
        <v>0</v>
      </c>
      <c r="P23" s="10">
        <v>0</v>
      </c>
      <c r="Q23" s="22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22">
        <v>1000</v>
      </c>
      <c r="Y23" s="8">
        <v>0</v>
      </c>
      <c r="Z23" s="30">
        <f>ROUND((I23)*10%,0)</f>
        <v>6600</v>
      </c>
      <c r="AA23" s="8">
        <v>0</v>
      </c>
      <c r="AB23" s="8">
        <v>0</v>
      </c>
      <c r="AC23" s="31">
        <f t="shared" si="6"/>
        <v>86926</v>
      </c>
      <c r="AD23" s="64">
        <v>5000</v>
      </c>
      <c r="AE23" s="8">
        <v>0</v>
      </c>
      <c r="AF23" s="7">
        <v>0</v>
      </c>
      <c r="AG23" s="11">
        <v>0</v>
      </c>
      <c r="AH23" s="33">
        <f t="shared" si="9"/>
        <v>0</v>
      </c>
      <c r="AI23" s="33">
        <f t="shared" si="10"/>
        <v>0</v>
      </c>
      <c r="AJ23" s="9">
        <v>0</v>
      </c>
      <c r="AK23" s="8">
        <v>0</v>
      </c>
      <c r="AL23" s="8">
        <v>0</v>
      </c>
      <c r="AM23" s="8">
        <v>0</v>
      </c>
      <c r="AN23" s="8">
        <v>0</v>
      </c>
      <c r="AO23" s="22">
        <v>120</v>
      </c>
      <c r="AP23" s="8">
        <v>0</v>
      </c>
      <c r="AQ23" s="22">
        <v>25000</v>
      </c>
      <c r="AR23" s="7">
        <v>0</v>
      </c>
      <c r="AS23" s="48" t="s">
        <v>100</v>
      </c>
      <c r="AT23" s="17">
        <v>0</v>
      </c>
      <c r="AU23" s="12">
        <v>0</v>
      </c>
      <c r="AV23" s="7">
        <v>0</v>
      </c>
      <c r="AW23" s="8">
        <v>0</v>
      </c>
      <c r="AX23" s="8">
        <v>0</v>
      </c>
      <c r="AY23" s="8">
        <v>0</v>
      </c>
      <c r="AZ23" s="22">
        <v>60</v>
      </c>
      <c r="BA23" s="34">
        <f t="shared" si="12"/>
        <v>6600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22">
        <v>0</v>
      </c>
      <c r="BH23" s="35">
        <f t="shared" si="7"/>
        <v>36780</v>
      </c>
      <c r="BI23" s="36">
        <f t="shared" si="3"/>
        <v>50146</v>
      </c>
      <c r="BJ23" s="62"/>
    </row>
    <row r="24" spans="1:62" ht="18.75">
      <c r="A24" s="44">
        <v>23</v>
      </c>
      <c r="B24" s="23">
        <v>6604</v>
      </c>
      <c r="C24" s="66" t="s">
        <v>79</v>
      </c>
      <c r="D24" s="24" t="s">
        <v>80</v>
      </c>
      <c r="E24" s="18">
        <v>7</v>
      </c>
      <c r="F24" s="18">
        <v>1</v>
      </c>
      <c r="G24" s="21">
        <v>1</v>
      </c>
      <c r="H24" s="21">
        <v>31</v>
      </c>
      <c r="I24" s="83">
        <v>62200</v>
      </c>
      <c r="J24" s="8">
        <v>0</v>
      </c>
      <c r="K24" s="18">
        <f t="shared" si="4"/>
        <v>10574</v>
      </c>
      <c r="L24" s="22">
        <v>1800</v>
      </c>
      <c r="M24" s="29">
        <f t="shared" si="5"/>
        <v>306</v>
      </c>
      <c r="N24" s="18">
        <v>0</v>
      </c>
      <c r="O24" s="22">
        <v>0</v>
      </c>
      <c r="P24" s="10">
        <v>0</v>
      </c>
      <c r="Q24" s="22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22">
        <v>1000</v>
      </c>
      <c r="Y24" s="8">
        <v>0</v>
      </c>
      <c r="Z24" s="30">
        <f>ROUND((I24)*10%,0)</f>
        <v>6220</v>
      </c>
      <c r="AA24" s="8">
        <v>0</v>
      </c>
      <c r="AB24" s="8">
        <v>0</v>
      </c>
      <c r="AC24" s="31">
        <f t="shared" si="6"/>
        <v>82100</v>
      </c>
      <c r="AD24" s="64">
        <v>5000</v>
      </c>
      <c r="AE24" s="8">
        <v>0</v>
      </c>
      <c r="AF24" s="7">
        <v>0</v>
      </c>
      <c r="AG24" s="11">
        <v>0</v>
      </c>
      <c r="AH24" s="33">
        <f t="shared" si="9"/>
        <v>0</v>
      </c>
      <c r="AI24" s="33">
        <f t="shared" si="10"/>
        <v>0</v>
      </c>
      <c r="AJ24" s="9">
        <v>0</v>
      </c>
      <c r="AK24" s="8">
        <v>0</v>
      </c>
      <c r="AL24" s="8">
        <v>0</v>
      </c>
      <c r="AM24" s="8">
        <v>0</v>
      </c>
      <c r="AN24" s="8">
        <v>0</v>
      </c>
      <c r="AO24" s="22">
        <v>120</v>
      </c>
      <c r="AP24" s="8">
        <v>0</v>
      </c>
      <c r="AQ24" s="22">
        <v>20000</v>
      </c>
      <c r="AR24" s="7">
        <v>0</v>
      </c>
      <c r="AS24" s="48" t="s">
        <v>100</v>
      </c>
      <c r="AT24" s="17">
        <v>0</v>
      </c>
      <c r="AU24" s="12">
        <v>0</v>
      </c>
      <c r="AV24" s="7">
        <v>0</v>
      </c>
      <c r="AW24" s="8">
        <v>0</v>
      </c>
      <c r="AX24" s="8">
        <v>0</v>
      </c>
      <c r="AY24" s="8">
        <v>0</v>
      </c>
      <c r="AZ24" s="22">
        <v>60</v>
      </c>
      <c r="BA24" s="34">
        <f t="shared" si="12"/>
        <v>6220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22">
        <v>0</v>
      </c>
      <c r="BH24" s="35">
        <f t="shared" si="7"/>
        <v>31400</v>
      </c>
      <c r="BI24" s="36">
        <f t="shared" si="3"/>
        <v>50700</v>
      </c>
      <c r="BJ24" s="62"/>
    </row>
    <row r="25" spans="1:62" ht="18.75">
      <c r="A25" s="44">
        <v>24</v>
      </c>
      <c r="B25" s="23">
        <v>6256</v>
      </c>
      <c r="C25" s="66" t="s">
        <v>81</v>
      </c>
      <c r="D25" s="24" t="s">
        <v>80</v>
      </c>
      <c r="E25" s="18">
        <v>7</v>
      </c>
      <c r="F25" s="18">
        <v>1</v>
      </c>
      <c r="G25" s="21">
        <v>1</v>
      </c>
      <c r="H25" s="21">
        <v>31</v>
      </c>
      <c r="I25" s="83">
        <v>62200</v>
      </c>
      <c r="J25" s="8">
        <v>0</v>
      </c>
      <c r="K25" s="18">
        <f t="shared" si="4"/>
        <v>10574</v>
      </c>
      <c r="L25" s="22">
        <v>1800</v>
      </c>
      <c r="M25" s="29">
        <f t="shared" si="5"/>
        <v>306</v>
      </c>
      <c r="N25" s="18">
        <v>0</v>
      </c>
      <c r="O25" s="22">
        <v>0</v>
      </c>
      <c r="P25" s="10">
        <v>0</v>
      </c>
      <c r="Q25" s="22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22">
        <v>1000</v>
      </c>
      <c r="Y25" s="8">
        <v>0</v>
      </c>
      <c r="Z25" s="30">
        <f>ROUND((I25)*10%,0)</f>
        <v>6220</v>
      </c>
      <c r="AA25" s="8">
        <v>0</v>
      </c>
      <c r="AB25" s="8">
        <v>0</v>
      </c>
      <c r="AC25" s="31">
        <f t="shared" si="6"/>
        <v>82100</v>
      </c>
      <c r="AD25" s="64">
        <v>5000</v>
      </c>
      <c r="AE25" s="8">
        <v>0</v>
      </c>
      <c r="AF25" s="7">
        <v>0</v>
      </c>
      <c r="AG25" s="11">
        <v>0</v>
      </c>
      <c r="AH25" s="33">
        <f t="shared" si="9"/>
        <v>0</v>
      </c>
      <c r="AI25" s="33">
        <f t="shared" si="10"/>
        <v>0</v>
      </c>
      <c r="AJ25" s="9">
        <v>0</v>
      </c>
      <c r="AK25" s="8">
        <v>0</v>
      </c>
      <c r="AL25" s="8">
        <v>0</v>
      </c>
      <c r="AM25" s="8">
        <v>0</v>
      </c>
      <c r="AN25" s="8">
        <v>0</v>
      </c>
      <c r="AO25" s="22">
        <v>0</v>
      </c>
      <c r="AP25" s="8">
        <v>0</v>
      </c>
      <c r="AQ25" s="22">
        <v>15000</v>
      </c>
      <c r="AR25" s="7">
        <v>0</v>
      </c>
      <c r="AS25" s="48" t="s">
        <v>100</v>
      </c>
      <c r="AT25" s="17">
        <v>0</v>
      </c>
      <c r="AU25" s="12">
        <v>0</v>
      </c>
      <c r="AV25" s="7">
        <v>0</v>
      </c>
      <c r="AW25" s="8">
        <v>0</v>
      </c>
      <c r="AX25" s="8">
        <v>0</v>
      </c>
      <c r="AY25" s="8">
        <v>0</v>
      </c>
      <c r="AZ25" s="22">
        <v>60</v>
      </c>
      <c r="BA25" s="34">
        <f t="shared" si="12"/>
        <v>6220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22">
        <v>0</v>
      </c>
      <c r="BH25" s="35">
        <f t="shared" si="7"/>
        <v>26280</v>
      </c>
      <c r="BI25" s="36">
        <f t="shared" si="3"/>
        <v>55820</v>
      </c>
      <c r="BJ25" s="62"/>
    </row>
    <row r="26" spans="1:62" ht="18.75">
      <c r="A26" s="44">
        <v>25</v>
      </c>
      <c r="B26" s="23">
        <v>30046</v>
      </c>
      <c r="C26" s="66" t="s">
        <v>82</v>
      </c>
      <c r="D26" s="24" t="s">
        <v>80</v>
      </c>
      <c r="E26" s="18">
        <v>7</v>
      </c>
      <c r="F26" s="18">
        <v>1</v>
      </c>
      <c r="G26" s="21">
        <v>1</v>
      </c>
      <c r="H26" s="21">
        <v>31</v>
      </c>
      <c r="I26" s="83">
        <v>62200</v>
      </c>
      <c r="J26" s="8">
        <v>0</v>
      </c>
      <c r="K26" s="18">
        <f t="shared" si="4"/>
        <v>10574</v>
      </c>
      <c r="L26" s="22">
        <v>1800</v>
      </c>
      <c r="M26" s="29">
        <f t="shared" si="5"/>
        <v>306</v>
      </c>
      <c r="N26" s="18">
        <v>0</v>
      </c>
      <c r="O26" s="22">
        <v>0</v>
      </c>
      <c r="P26" s="10">
        <v>0</v>
      </c>
      <c r="Q26" s="22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22">
        <v>1000</v>
      </c>
      <c r="Y26" s="8">
        <v>0</v>
      </c>
      <c r="Z26" s="30">
        <f>ROUND((I26)*10%,0)</f>
        <v>6220</v>
      </c>
      <c r="AA26" s="8">
        <v>0</v>
      </c>
      <c r="AB26" s="8">
        <v>0</v>
      </c>
      <c r="AC26" s="31">
        <f t="shared" si="6"/>
        <v>82100</v>
      </c>
      <c r="AD26" s="64">
        <v>5000</v>
      </c>
      <c r="AE26" s="8">
        <v>0</v>
      </c>
      <c r="AF26" s="7">
        <v>0</v>
      </c>
      <c r="AG26" s="11">
        <v>0</v>
      </c>
      <c r="AH26" s="33">
        <f t="shared" si="9"/>
        <v>0</v>
      </c>
      <c r="AI26" s="33">
        <f t="shared" si="10"/>
        <v>0</v>
      </c>
      <c r="AJ26" s="9">
        <v>0</v>
      </c>
      <c r="AK26" s="8">
        <v>0</v>
      </c>
      <c r="AL26" s="8">
        <v>0</v>
      </c>
      <c r="AM26" s="8">
        <v>0</v>
      </c>
      <c r="AN26" s="8">
        <v>0</v>
      </c>
      <c r="AO26" s="22">
        <v>120</v>
      </c>
      <c r="AP26" s="8">
        <v>0</v>
      </c>
      <c r="AQ26" s="22">
        <v>20000</v>
      </c>
      <c r="AR26" s="7">
        <v>0</v>
      </c>
      <c r="AS26" s="48" t="s">
        <v>100</v>
      </c>
      <c r="AT26" s="17">
        <v>0</v>
      </c>
      <c r="AU26" s="12">
        <v>0</v>
      </c>
      <c r="AV26" s="7">
        <v>0</v>
      </c>
      <c r="AW26" s="8">
        <v>0</v>
      </c>
      <c r="AX26" s="8">
        <v>0</v>
      </c>
      <c r="AY26" s="8">
        <v>0</v>
      </c>
      <c r="AZ26" s="22">
        <v>60</v>
      </c>
      <c r="BA26" s="34">
        <f t="shared" si="12"/>
        <v>6220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22">
        <v>0</v>
      </c>
      <c r="BH26" s="35">
        <f t="shared" si="7"/>
        <v>31400</v>
      </c>
      <c r="BI26" s="36">
        <f t="shared" si="3"/>
        <v>50700</v>
      </c>
      <c r="BJ26" s="62"/>
    </row>
    <row r="27" spans="1:62" ht="18.75">
      <c r="A27" s="44">
        <v>26</v>
      </c>
      <c r="B27" s="23">
        <v>44748</v>
      </c>
      <c r="C27" s="66" t="s">
        <v>83</v>
      </c>
      <c r="D27" s="24" t="s">
        <v>80</v>
      </c>
      <c r="E27" s="18">
        <v>6</v>
      </c>
      <c r="F27" s="18">
        <v>1</v>
      </c>
      <c r="G27" s="21">
        <v>1</v>
      </c>
      <c r="H27" s="21">
        <v>31</v>
      </c>
      <c r="I27" s="83">
        <v>52000</v>
      </c>
      <c r="J27" s="8">
        <v>0</v>
      </c>
      <c r="K27" s="18">
        <f t="shared" si="4"/>
        <v>8840</v>
      </c>
      <c r="L27" s="22">
        <v>1800</v>
      </c>
      <c r="M27" s="29">
        <f t="shared" si="5"/>
        <v>306</v>
      </c>
      <c r="N27" s="18">
        <v>0</v>
      </c>
      <c r="O27" s="22">
        <f t="shared" si="8"/>
        <v>6084</v>
      </c>
      <c r="P27" s="10">
        <v>0</v>
      </c>
      <c r="Q27" s="22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22">
        <v>1000</v>
      </c>
      <c r="Y27" s="8">
        <v>0</v>
      </c>
      <c r="Z27" s="30">
        <v>0</v>
      </c>
      <c r="AA27" s="8">
        <v>0</v>
      </c>
      <c r="AB27" s="8">
        <v>0</v>
      </c>
      <c r="AC27" s="31">
        <f t="shared" si="6"/>
        <v>70030</v>
      </c>
      <c r="AD27" s="64">
        <v>1500</v>
      </c>
      <c r="AE27" s="8">
        <v>0</v>
      </c>
      <c r="AF27" s="7">
        <v>0</v>
      </c>
      <c r="AG27" s="11">
        <v>0</v>
      </c>
      <c r="AH27" s="33">
        <f t="shared" si="9"/>
        <v>6084</v>
      </c>
      <c r="AI27" s="33">
        <f t="shared" si="10"/>
        <v>6084</v>
      </c>
      <c r="AJ27" s="9">
        <v>0</v>
      </c>
      <c r="AK27" s="8">
        <v>0</v>
      </c>
      <c r="AL27" s="8">
        <v>0</v>
      </c>
      <c r="AM27" s="8">
        <v>0</v>
      </c>
      <c r="AN27" s="8">
        <v>0</v>
      </c>
      <c r="AO27" s="22">
        <v>120</v>
      </c>
      <c r="AP27" s="8">
        <v>0</v>
      </c>
      <c r="AQ27" s="22">
        <v>0</v>
      </c>
      <c r="AR27" s="7">
        <v>0</v>
      </c>
      <c r="AS27" s="48" t="s">
        <v>100</v>
      </c>
      <c r="AT27" s="17">
        <v>0</v>
      </c>
      <c r="AU27" s="12">
        <v>0</v>
      </c>
      <c r="AV27" s="7">
        <v>0</v>
      </c>
      <c r="AW27" s="8">
        <v>0</v>
      </c>
      <c r="AX27" s="8">
        <v>0</v>
      </c>
      <c r="AY27" s="8">
        <v>0</v>
      </c>
      <c r="AZ27" s="22">
        <v>60</v>
      </c>
      <c r="BA27" s="34">
        <f t="shared" si="12"/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22">
        <v>0</v>
      </c>
      <c r="BH27" s="35">
        <f t="shared" si="7"/>
        <v>13848</v>
      </c>
      <c r="BI27" s="36">
        <f t="shared" si="3"/>
        <v>56182</v>
      </c>
      <c r="BJ27" s="62"/>
    </row>
    <row r="28" spans="1:62" ht="18.75">
      <c r="A28" s="44">
        <v>27</v>
      </c>
      <c r="B28" s="23">
        <v>50741</v>
      </c>
      <c r="C28" s="66" t="s">
        <v>84</v>
      </c>
      <c r="D28" s="24" t="s">
        <v>80</v>
      </c>
      <c r="E28" s="18">
        <v>6</v>
      </c>
      <c r="F28" s="18">
        <v>1</v>
      </c>
      <c r="G28" s="21">
        <v>1</v>
      </c>
      <c r="H28" s="21">
        <v>31</v>
      </c>
      <c r="I28" s="83">
        <v>52000</v>
      </c>
      <c r="J28" s="8">
        <v>0</v>
      </c>
      <c r="K28" s="18">
        <f t="shared" si="4"/>
        <v>8840</v>
      </c>
      <c r="L28" s="22">
        <v>1800</v>
      </c>
      <c r="M28" s="29">
        <f t="shared" si="5"/>
        <v>306</v>
      </c>
      <c r="N28" s="18">
        <v>0</v>
      </c>
      <c r="O28" s="22">
        <f t="shared" si="8"/>
        <v>6084</v>
      </c>
      <c r="P28" s="10">
        <v>0</v>
      </c>
      <c r="Q28" s="22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22">
        <v>1000</v>
      </c>
      <c r="Y28" s="8">
        <v>0</v>
      </c>
      <c r="Z28" s="30">
        <v>0</v>
      </c>
      <c r="AA28" s="8">
        <v>0</v>
      </c>
      <c r="AB28" s="8">
        <v>0</v>
      </c>
      <c r="AC28" s="31">
        <f t="shared" si="6"/>
        <v>70030</v>
      </c>
      <c r="AD28" s="64">
        <v>1500</v>
      </c>
      <c r="AE28" s="8">
        <v>0</v>
      </c>
      <c r="AF28" s="7">
        <v>0</v>
      </c>
      <c r="AG28" s="11">
        <v>0</v>
      </c>
      <c r="AH28" s="33">
        <f t="shared" si="9"/>
        <v>6084</v>
      </c>
      <c r="AI28" s="33">
        <f t="shared" si="10"/>
        <v>6084</v>
      </c>
      <c r="AJ28" s="9">
        <v>0</v>
      </c>
      <c r="AK28" s="8">
        <v>0</v>
      </c>
      <c r="AL28" s="8">
        <v>0</v>
      </c>
      <c r="AM28" s="8">
        <v>0</v>
      </c>
      <c r="AN28" s="8">
        <v>0</v>
      </c>
      <c r="AO28" s="22">
        <v>120</v>
      </c>
      <c r="AP28" s="8">
        <v>0</v>
      </c>
      <c r="AQ28" s="22">
        <v>0</v>
      </c>
      <c r="AR28" s="7">
        <v>0</v>
      </c>
      <c r="AS28" s="48" t="s">
        <v>100</v>
      </c>
      <c r="AT28" s="17">
        <v>0</v>
      </c>
      <c r="AU28" s="12">
        <v>0</v>
      </c>
      <c r="AV28" s="7">
        <v>0</v>
      </c>
      <c r="AW28" s="8">
        <v>0</v>
      </c>
      <c r="AX28" s="8">
        <v>0</v>
      </c>
      <c r="AY28" s="8">
        <v>0</v>
      </c>
      <c r="AZ28" s="22">
        <v>60</v>
      </c>
      <c r="BA28" s="34">
        <f t="shared" si="12"/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22">
        <v>0</v>
      </c>
      <c r="BH28" s="35">
        <f t="shared" si="7"/>
        <v>13848</v>
      </c>
      <c r="BI28" s="36">
        <f t="shared" si="3"/>
        <v>56182</v>
      </c>
      <c r="BJ28" s="62"/>
    </row>
    <row r="29" spans="1:62" ht="18.75">
      <c r="A29" s="44">
        <v>28</v>
      </c>
      <c r="B29" s="23">
        <v>53612</v>
      </c>
      <c r="C29" s="66" t="s">
        <v>85</v>
      </c>
      <c r="D29" s="24" t="s">
        <v>80</v>
      </c>
      <c r="E29" s="18">
        <v>6</v>
      </c>
      <c r="F29" s="18">
        <v>1</v>
      </c>
      <c r="G29" s="21">
        <v>1</v>
      </c>
      <c r="H29" s="21">
        <v>31</v>
      </c>
      <c r="I29" s="83">
        <v>49000</v>
      </c>
      <c r="J29" s="8">
        <v>0</v>
      </c>
      <c r="K29" s="18">
        <f t="shared" si="4"/>
        <v>8330</v>
      </c>
      <c r="L29" s="22">
        <v>1800</v>
      </c>
      <c r="M29" s="29">
        <f t="shared" si="5"/>
        <v>306</v>
      </c>
      <c r="N29" s="18">
        <v>0</v>
      </c>
      <c r="O29" s="22">
        <f t="shared" si="8"/>
        <v>5733</v>
      </c>
      <c r="P29" s="10">
        <v>0</v>
      </c>
      <c r="Q29" s="32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22">
        <v>1000</v>
      </c>
      <c r="Y29" s="8">
        <v>0</v>
      </c>
      <c r="Z29" s="30">
        <v>0</v>
      </c>
      <c r="AA29" s="8">
        <v>0</v>
      </c>
      <c r="AB29" s="8">
        <v>0</v>
      </c>
      <c r="AC29" s="31">
        <f t="shared" si="6"/>
        <v>66169</v>
      </c>
      <c r="AD29" s="64">
        <v>1000</v>
      </c>
      <c r="AE29" s="8">
        <v>0</v>
      </c>
      <c r="AF29" s="7">
        <v>0</v>
      </c>
      <c r="AG29" s="11">
        <v>0</v>
      </c>
      <c r="AH29" s="33">
        <f t="shared" si="9"/>
        <v>5733</v>
      </c>
      <c r="AI29" s="33">
        <f t="shared" si="10"/>
        <v>5733</v>
      </c>
      <c r="AJ29" s="9">
        <v>0</v>
      </c>
      <c r="AK29" s="8">
        <v>0</v>
      </c>
      <c r="AL29" s="8">
        <v>0</v>
      </c>
      <c r="AM29" s="8">
        <v>0</v>
      </c>
      <c r="AN29" s="8">
        <v>0</v>
      </c>
      <c r="AO29" s="22">
        <v>120</v>
      </c>
      <c r="AP29" s="8">
        <v>0</v>
      </c>
      <c r="AQ29" s="22">
        <v>0</v>
      </c>
      <c r="AR29" s="7">
        <v>0</v>
      </c>
      <c r="AS29" s="48" t="s">
        <v>100</v>
      </c>
      <c r="AT29" s="17">
        <v>0</v>
      </c>
      <c r="AU29" s="12">
        <v>0</v>
      </c>
      <c r="AV29" s="7">
        <v>0</v>
      </c>
      <c r="AW29" s="8">
        <v>0</v>
      </c>
      <c r="AX29" s="8">
        <v>0</v>
      </c>
      <c r="AY29" s="8">
        <v>0</v>
      </c>
      <c r="AZ29" s="22">
        <v>60</v>
      </c>
      <c r="BA29" s="34">
        <f t="shared" si="12"/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22">
        <v>0</v>
      </c>
      <c r="BH29" s="35">
        <f t="shared" si="7"/>
        <v>12646</v>
      </c>
      <c r="BI29" s="36">
        <f t="shared" si="3"/>
        <v>53523</v>
      </c>
      <c r="BJ29" s="62"/>
    </row>
    <row r="30" spans="1:62" ht="18.75">
      <c r="A30" s="44">
        <v>29</v>
      </c>
      <c r="B30" s="23">
        <v>59903</v>
      </c>
      <c r="C30" s="66" t="s">
        <v>86</v>
      </c>
      <c r="D30" s="24" t="s">
        <v>80</v>
      </c>
      <c r="E30" s="18">
        <v>6</v>
      </c>
      <c r="F30" s="18">
        <v>1</v>
      </c>
      <c r="G30" s="21">
        <v>1</v>
      </c>
      <c r="H30" s="21">
        <v>31</v>
      </c>
      <c r="I30" s="83">
        <v>42300</v>
      </c>
      <c r="J30" s="8">
        <v>0</v>
      </c>
      <c r="K30" s="18">
        <f t="shared" si="4"/>
        <v>7191</v>
      </c>
      <c r="L30" s="22">
        <v>1800</v>
      </c>
      <c r="M30" s="29">
        <f t="shared" si="5"/>
        <v>306</v>
      </c>
      <c r="N30" s="18">
        <v>0</v>
      </c>
      <c r="O30" s="22">
        <f t="shared" si="8"/>
        <v>4949</v>
      </c>
      <c r="P30" s="10">
        <v>0</v>
      </c>
      <c r="Q30" s="32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22">
        <v>1000</v>
      </c>
      <c r="Y30" s="8">
        <v>0</v>
      </c>
      <c r="Z30" s="30">
        <v>0</v>
      </c>
      <c r="AA30" s="8">
        <v>0</v>
      </c>
      <c r="AB30" s="8">
        <v>0</v>
      </c>
      <c r="AC30" s="31">
        <f t="shared" si="6"/>
        <v>57546</v>
      </c>
      <c r="AD30" s="22">
        <v>500</v>
      </c>
      <c r="AE30" s="8">
        <v>0</v>
      </c>
      <c r="AF30" s="7">
        <v>0</v>
      </c>
      <c r="AG30" s="11">
        <v>0</v>
      </c>
      <c r="AH30" s="33">
        <f t="shared" si="9"/>
        <v>4949</v>
      </c>
      <c r="AI30" s="33">
        <f t="shared" si="10"/>
        <v>4949</v>
      </c>
      <c r="AJ30" s="9">
        <v>0</v>
      </c>
      <c r="AK30" s="8">
        <v>0</v>
      </c>
      <c r="AL30" s="8">
        <v>0</v>
      </c>
      <c r="AM30" s="8">
        <v>0</v>
      </c>
      <c r="AN30" s="8">
        <v>0</v>
      </c>
      <c r="AO30" s="22">
        <v>0</v>
      </c>
      <c r="AP30" s="8">
        <v>0</v>
      </c>
      <c r="AQ30" s="22">
        <v>0</v>
      </c>
      <c r="AR30" s="7">
        <v>0</v>
      </c>
      <c r="AS30" s="48" t="s">
        <v>100</v>
      </c>
      <c r="AT30" s="17">
        <v>0</v>
      </c>
      <c r="AU30" s="12">
        <v>0</v>
      </c>
      <c r="AV30" s="7">
        <v>0</v>
      </c>
      <c r="AW30" s="8">
        <v>0</v>
      </c>
      <c r="AX30" s="8">
        <v>0</v>
      </c>
      <c r="AY30" s="8">
        <v>0</v>
      </c>
      <c r="AZ30" s="22">
        <v>60</v>
      </c>
      <c r="BA30" s="34">
        <f t="shared" si="12"/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22">
        <v>0</v>
      </c>
      <c r="BH30" s="35">
        <f t="shared" si="7"/>
        <v>10458</v>
      </c>
      <c r="BI30" s="36">
        <f t="shared" si="3"/>
        <v>47088</v>
      </c>
      <c r="BJ30" s="62"/>
    </row>
    <row r="31" spans="1:62" ht="18.75">
      <c r="A31" s="44">
        <v>30</v>
      </c>
      <c r="B31" s="23">
        <v>68278</v>
      </c>
      <c r="C31" s="66" t="s">
        <v>124</v>
      </c>
      <c r="D31" s="24" t="s">
        <v>80</v>
      </c>
      <c r="E31" s="18">
        <v>6</v>
      </c>
      <c r="F31" s="18">
        <v>1</v>
      </c>
      <c r="G31" s="21">
        <v>1</v>
      </c>
      <c r="H31" s="21">
        <v>31</v>
      </c>
      <c r="I31" s="83">
        <v>38700</v>
      </c>
      <c r="J31" s="8">
        <v>0</v>
      </c>
      <c r="K31" s="18">
        <f t="shared" si="4"/>
        <v>6579</v>
      </c>
      <c r="L31" s="22">
        <v>1800</v>
      </c>
      <c r="M31" s="29">
        <f t="shared" si="5"/>
        <v>306</v>
      </c>
      <c r="N31" s="18">
        <v>0</v>
      </c>
      <c r="O31" s="22">
        <f t="shared" si="8"/>
        <v>4528</v>
      </c>
      <c r="P31" s="10">
        <v>0</v>
      </c>
      <c r="Q31" s="32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22">
        <v>1000</v>
      </c>
      <c r="Y31" s="8">
        <v>0</v>
      </c>
      <c r="Z31" s="30">
        <v>0</v>
      </c>
      <c r="AA31" s="8">
        <v>0</v>
      </c>
      <c r="AB31" s="8">
        <v>0</v>
      </c>
      <c r="AC31" s="31">
        <f t="shared" si="6"/>
        <v>52913</v>
      </c>
      <c r="AD31" s="22">
        <v>500</v>
      </c>
      <c r="AE31" s="8">
        <v>0</v>
      </c>
      <c r="AF31" s="7">
        <v>0</v>
      </c>
      <c r="AG31" s="11">
        <v>0</v>
      </c>
      <c r="AH31" s="33">
        <f t="shared" si="9"/>
        <v>4528</v>
      </c>
      <c r="AI31" s="33">
        <f t="shared" si="10"/>
        <v>4528</v>
      </c>
      <c r="AJ31" s="9">
        <v>0</v>
      </c>
      <c r="AK31" s="8">
        <v>0</v>
      </c>
      <c r="AL31" s="8">
        <v>0</v>
      </c>
      <c r="AM31" s="8">
        <v>0</v>
      </c>
      <c r="AN31" s="8">
        <v>0</v>
      </c>
      <c r="AO31" s="22">
        <v>120</v>
      </c>
      <c r="AP31" s="8">
        <v>0</v>
      </c>
      <c r="AQ31" s="22">
        <v>0</v>
      </c>
      <c r="AR31" s="7">
        <v>0</v>
      </c>
      <c r="AS31" s="48" t="s">
        <v>100</v>
      </c>
      <c r="AT31" s="17">
        <v>0</v>
      </c>
      <c r="AU31" s="12">
        <v>0</v>
      </c>
      <c r="AV31" s="7">
        <v>0</v>
      </c>
      <c r="AW31" s="8">
        <v>0</v>
      </c>
      <c r="AX31" s="8">
        <v>0</v>
      </c>
      <c r="AY31" s="8">
        <v>0</v>
      </c>
      <c r="AZ31" s="22">
        <v>60</v>
      </c>
      <c r="BA31" s="34">
        <f t="shared" si="12"/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22">
        <v>0</v>
      </c>
      <c r="BH31" s="35">
        <f t="shared" si="7"/>
        <v>9736</v>
      </c>
      <c r="BI31" s="36">
        <f t="shared" si="3"/>
        <v>43177</v>
      </c>
      <c r="BJ31" s="62"/>
    </row>
    <row r="32" spans="1:62" ht="18.75">
      <c r="A32" s="44">
        <v>31</v>
      </c>
      <c r="B32" s="23">
        <v>68443</v>
      </c>
      <c r="C32" s="66" t="s">
        <v>87</v>
      </c>
      <c r="D32" s="24" t="s">
        <v>80</v>
      </c>
      <c r="E32" s="18">
        <v>6</v>
      </c>
      <c r="F32" s="18">
        <v>1</v>
      </c>
      <c r="G32" s="21">
        <v>1</v>
      </c>
      <c r="H32" s="21">
        <v>31</v>
      </c>
      <c r="I32" s="83">
        <v>38700</v>
      </c>
      <c r="J32" s="8">
        <v>0</v>
      </c>
      <c r="K32" s="18">
        <f t="shared" si="4"/>
        <v>6579</v>
      </c>
      <c r="L32" s="25">
        <v>0</v>
      </c>
      <c r="M32" s="29">
        <f t="shared" si="5"/>
        <v>0</v>
      </c>
      <c r="N32" s="18">
        <v>0</v>
      </c>
      <c r="O32" s="22">
        <f t="shared" si="8"/>
        <v>4528</v>
      </c>
      <c r="P32" s="10">
        <v>0</v>
      </c>
      <c r="Q32" s="32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2">
        <v>1000</v>
      </c>
      <c r="Y32" s="8">
        <v>0</v>
      </c>
      <c r="Z32" s="30">
        <v>0</v>
      </c>
      <c r="AA32" s="8">
        <v>0</v>
      </c>
      <c r="AB32" s="8">
        <v>0</v>
      </c>
      <c r="AC32" s="31">
        <f t="shared" si="6"/>
        <v>50807</v>
      </c>
      <c r="AD32" s="22">
        <v>500</v>
      </c>
      <c r="AE32" s="8">
        <v>0</v>
      </c>
      <c r="AF32" s="7">
        <v>0</v>
      </c>
      <c r="AG32" s="11">
        <v>0</v>
      </c>
      <c r="AH32" s="33">
        <f t="shared" si="9"/>
        <v>4528</v>
      </c>
      <c r="AI32" s="33">
        <f t="shared" si="10"/>
        <v>4528</v>
      </c>
      <c r="AJ32" s="9">
        <v>0</v>
      </c>
      <c r="AK32" s="8">
        <v>0</v>
      </c>
      <c r="AL32" s="8">
        <v>0</v>
      </c>
      <c r="AM32" s="8">
        <v>0</v>
      </c>
      <c r="AN32" s="8">
        <v>0</v>
      </c>
      <c r="AO32" s="22">
        <v>120</v>
      </c>
      <c r="AP32" s="8">
        <v>0</v>
      </c>
      <c r="AQ32" s="22">
        <v>0</v>
      </c>
      <c r="AR32" s="7">
        <v>0</v>
      </c>
      <c r="AS32" s="48" t="s">
        <v>100</v>
      </c>
      <c r="AT32" s="17">
        <v>0</v>
      </c>
      <c r="AU32" s="12">
        <v>0</v>
      </c>
      <c r="AV32" s="7">
        <v>0</v>
      </c>
      <c r="AW32" s="8">
        <v>0</v>
      </c>
      <c r="AX32" s="8">
        <v>0</v>
      </c>
      <c r="AY32" s="8">
        <v>0</v>
      </c>
      <c r="AZ32" s="22">
        <v>60</v>
      </c>
      <c r="BA32" s="34">
        <f t="shared" si="12"/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22">
        <v>0</v>
      </c>
      <c r="BH32" s="35">
        <f t="shared" si="7"/>
        <v>9736</v>
      </c>
      <c r="BI32" s="36">
        <f t="shared" si="3"/>
        <v>41071</v>
      </c>
      <c r="BJ32" s="62"/>
    </row>
    <row r="33" spans="1:62" ht="18.75">
      <c r="A33" s="44">
        <v>32</v>
      </c>
      <c r="B33" s="23">
        <v>68442</v>
      </c>
      <c r="C33" s="66" t="s">
        <v>88</v>
      </c>
      <c r="D33" s="24" t="s">
        <v>80</v>
      </c>
      <c r="E33" s="18">
        <v>6</v>
      </c>
      <c r="F33" s="18">
        <v>1</v>
      </c>
      <c r="G33" s="21">
        <v>1</v>
      </c>
      <c r="H33" s="21">
        <v>31</v>
      </c>
      <c r="I33" s="83">
        <v>38700</v>
      </c>
      <c r="J33" s="8">
        <v>0</v>
      </c>
      <c r="K33" s="18">
        <f t="shared" si="4"/>
        <v>6579</v>
      </c>
      <c r="L33" s="22">
        <v>1800</v>
      </c>
      <c r="M33" s="29">
        <f t="shared" si="5"/>
        <v>306</v>
      </c>
      <c r="N33" s="18">
        <v>0</v>
      </c>
      <c r="O33" s="22">
        <f t="shared" si="8"/>
        <v>4528</v>
      </c>
      <c r="P33" s="10">
        <v>0</v>
      </c>
      <c r="Q33" s="32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22">
        <v>1000</v>
      </c>
      <c r="Y33" s="8">
        <v>0</v>
      </c>
      <c r="Z33" s="30">
        <v>0</v>
      </c>
      <c r="AA33" s="8">
        <v>0</v>
      </c>
      <c r="AB33" s="8">
        <v>0</v>
      </c>
      <c r="AC33" s="31">
        <f t="shared" si="6"/>
        <v>52913</v>
      </c>
      <c r="AD33" s="22">
        <v>500</v>
      </c>
      <c r="AE33" s="8">
        <v>0</v>
      </c>
      <c r="AF33" s="7">
        <v>0</v>
      </c>
      <c r="AG33" s="11">
        <v>0</v>
      </c>
      <c r="AH33" s="33">
        <f t="shared" si="9"/>
        <v>4528</v>
      </c>
      <c r="AI33" s="33">
        <f t="shared" si="10"/>
        <v>4528</v>
      </c>
      <c r="AJ33" s="9">
        <v>0</v>
      </c>
      <c r="AK33" s="8">
        <v>0</v>
      </c>
      <c r="AL33" s="8">
        <v>0</v>
      </c>
      <c r="AM33" s="8">
        <v>0</v>
      </c>
      <c r="AN33" s="8">
        <v>0</v>
      </c>
      <c r="AO33" s="22">
        <v>0</v>
      </c>
      <c r="AP33" s="8">
        <v>0</v>
      </c>
      <c r="AQ33" s="22">
        <v>0</v>
      </c>
      <c r="AR33" s="7">
        <v>0</v>
      </c>
      <c r="AS33" s="48" t="s">
        <v>100</v>
      </c>
      <c r="AT33" s="17">
        <v>0</v>
      </c>
      <c r="AU33" s="12">
        <v>0</v>
      </c>
      <c r="AV33" s="7">
        <v>0</v>
      </c>
      <c r="AW33" s="8">
        <v>0</v>
      </c>
      <c r="AX33" s="8">
        <v>0</v>
      </c>
      <c r="AY33" s="8">
        <v>0</v>
      </c>
      <c r="AZ33" s="22">
        <v>60</v>
      </c>
      <c r="BA33" s="34">
        <f t="shared" si="12"/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22">
        <v>0</v>
      </c>
      <c r="BH33" s="35">
        <f t="shared" si="7"/>
        <v>9616</v>
      </c>
      <c r="BI33" s="36">
        <f t="shared" si="3"/>
        <v>43297</v>
      </c>
      <c r="BJ33" s="62"/>
    </row>
    <row r="34" spans="1:62" ht="18.75">
      <c r="A34" s="44">
        <v>33</v>
      </c>
      <c r="B34" s="23">
        <v>68883</v>
      </c>
      <c r="C34" s="66" t="s">
        <v>89</v>
      </c>
      <c r="D34" s="24" t="s">
        <v>90</v>
      </c>
      <c r="E34" s="18">
        <v>6</v>
      </c>
      <c r="F34" s="18">
        <v>1</v>
      </c>
      <c r="G34" s="21">
        <v>1</v>
      </c>
      <c r="H34" s="21">
        <v>31</v>
      </c>
      <c r="I34" s="83">
        <v>38700</v>
      </c>
      <c r="J34" s="8">
        <v>0</v>
      </c>
      <c r="K34" s="18">
        <f t="shared" si="4"/>
        <v>6579</v>
      </c>
      <c r="L34" s="22">
        <v>1800</v>
      </c>
      <c r="M34" s="29">
        <f t="shared" si="5"/>
        <v>306</v>
      </c>
      <c r="N34" s="18">
        <v>0</v>
      </c>
      <c r="O34" s="22">
        <f t="shared" si="8"/>
        <v>4528</v>
      </c>
      <c r="P34" s="10">
        <v>0</v>
      </c>
      <c r="Q34" s="32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22">
        <v>1000</v>
      </c>
      <c r="Y34" s="8">
        <v>0</v>
      </c>
      <c r="Z34" s="30">
        <v>0</v>
      </c>
      <c r="AA34" s="8">
        <v>0</v>
      </c>
      <c r="AB34" s="8">
        <v>0</v>
      </c>
      <c r="AC34" s="31">
        <f t="shared" si="6"/>
        <v>52913</v>
      </c>
      <c r="AD34" s="22">
        <v>500</v>
      </c>
      <c r="AE34" s="8">
        <v>0</v>
      </c>
      <c r="AF34" s="7">
        <v>0</v>
      </c>
      <c r="AG34" s="11">
        <v>0</v>
      </c>
      <c r="AH34" s="33">
        <f t="shared" si="9"/>
        <v>4528</v>
      </c>
      <c r="AI34" s="33">
        <f t="shared" si="10"/>
        <v>4528</v>
      </c>
      <c r="AJ34" s="9">
        <v>0</v>
      </c>
      <c r="AK34" s="8">
        <v>0</v>
      </c>
      <c r="AL34" s="8">
        <v>0</v>
      </c>
      <c r="AM34" s="8">
        <v>0</v>
      </c>
      <c r="AN34" s="8">
        <v>0</v>
      </c>
      <c r="AO34" s="22">
        <v>120</v>
      </c>
      <c r="AP34" s="8">
        <v>0</v>
      </c>
      <c r="AQ34" s="22">
        <v>0</v>
      </c>
      <c r="AR34" s="7">
        <v>0</v>
      </c>
      <c r="AS34" s="48" t="s">
        <v>100</v>
      </c>
      <c r="AT34" s="17">
        <v>0</v>
      </c>
      <c r="AU34" s="12">
        <v>0</v>
      </c>
      <c r="AV34" s="7">
        <v>0</v>
      </c>
      <c r="AW34" s="8">
        <v>0</v>
      </c>
      <c r="AX34" s="8">
        <v>0</v>
      </c>
      <c r="AY34" s="8">
        <v>0</v>
      </c>
      <c r="AZ34" s="22">
        <v>60</v>
      </c>
      <c r="BA34" s="34">
        <f t="shared" si="12"/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22">
        <v>0</v>
      </c>
      <c r="BH34" s="35">
        <f t="shared" si="7"/>
        <v>9736</v>
      </c>
      <c r="BI34" s="36">
        <f t="shared" si="3"/>
        <v>43177</v>
      </c>
      <c r="BJ34" s="62"/>
    </row>
    <row r="35" spans="1:62" ht="18.75">
      <c r="A35" s="44">
        <v>34</v>
      </c>
      <c r="B35" s="23">
        <v>57745</v>
      </c>
      <c r="C35" s="26" t="s">
        <v>115</v>
      </c>
      <c r="D35" s="24" t="s">
        <v>113</v>
      </c>
      <c r="E35" s="18">
        <v>4</v>
      </c>
      <c r="F35" s="18">
        <v>1</v>
      </c>
      <c r="G35" s="21">
        <v>1</v>
      </c>
      <c r="H35" s="21">
        <v>31</v>
      </c>
      <c r="I35" s="83">
        <v>26300</v>
      </c>
      <c r="J35" s="8">
        <v>0</v>
      </c>
      <c r="K35" s="18">
        <f t="shared" si="4"/>
        <v>4471</v>
      </c>
      <c r="L35" s="22">
        <v>1800</v>
      </c>
      <c r="M35" s="29">
        <f t="shared" si="5"/>
        <v>306</v>
      </c>
      <c r="N35" s="18">
        <v>0</v>
      </c>
      <c r="O35" s="22">
        <f t="shared" si="8"/>
        <v>3077</v>
      </c>
      <c r="P35" s="10">
        <v>0</v>
      </c>
      <c r="Q35" s="32">
        <v>700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22">
        <v>0</v>
      </c>
      <c r="Y35" s="8">
        <v>0</v>
      </c>
      <c r="Z35" s="30">
        <v>0</v>
      </c>
      <c r="AA35" s="8">
        <v>0</v>
      </c>
      <c r="AB35" s="8">
        <v>0</v>
      </c>
      <c r="AC35" s="31">
        <f t="shared" si="6"/>
        <v>36654</v>
      </c>
      <c r="AD35" s="22">
        <v>0</v>
      </c>
      <c r="AE35" s="8">
        <v>0</v>
      </c>
      <c r="AF35" s="7">
        <v>0</v>
      </c>
      <c r="AG35" s="11">
        <v>0</v>
      </c>
      <c r="AH35" s="33">
        <f t="shared" si="9"/>
        <v>3077</v>
      </c>
      <c r="AI35" s="33">
        <f t="shared" si="10"/>
        <v>3077</v>
      </c>
      <c r="AJ35" s="9">
        <v>0</v>
      </c>
      <c r="AK35" s="8">
        <v>0</v>
      </c>
      <c r="AL35" s="8">
        <v>0</v>
      </c>
      <c r="AM35" s="8">
        <v>0</v>
      </c>
      <c r="AN35" s="8">
        <v>0</v>
      </c>
      <c r="AO35" s="22">
        <v>150</v>
      </c>
      <c r="AP35" s="8">
        <v>0</v>
      </c>
      <c r="AQ35" s="22">
        <v>0</v>
      </c>
      <c r="AR35" s="7">
        <v>0</v>
      </c>
      <c r="AS35" s="48" t="s">
        <v>100</v>
      </c>
      <c r="AT35" s="17">
        <v>0</v>
      </c>
      <c r="AU35" s="12">
        <v>0</v>
      </c>
      <c r="AV35" s="7">
        <v>0</v>
      </c>
      <c r="AW35" s="8">
        <v>0</v>
      </c>
      <c r="AX35" s="8">
        <v>0</v>
      </c>
      <c r="AY35" s="8">
        <v>0</v>
      </c>
      <c r="AZ35" s="22">
        <v>30</v>
      </c>
      <c r="BA35" s="34">
        <f t="shared" si="12"/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22">
        <v>0</v>
      </c>
      <c r="BH35" s="35">
        <f t="shared" si="7"/>
        <v>6334</v>
      </c>
      <c r="BI35" s="36">
        <f t="shared" si="3"/>
        <v>30320</v>
      </c>
      <c r="BJ35" s="62"/>
    </row>
    <row r="36" spans="1:62" ht="18.75">
      <c r="A36" s="44">
        <v>35</v>
      </c>
      <c r="B36" s="23">
        <v>60835</v>
      </c>
      <c r="C36" s="26" t="s">
        <v>91</v>
      </c>
      <c r="D36" s="24" t="s">
        <v>92</v>
      </c>
      <c r="E36" s="18">
        <v>2</v>
      </c>
      <c r="F36" s="18">
        <v>1</v>
      </c>
      <c r="G36" s="21">
        <v>1</v>
      </c>
      <c r="H36" s="21">
        <v>31</v>
      </c>
      <c r="I36" s="83">
        <v>23100</v>
      </c>
      <c r="J36" s="8">
        <v>0</v>
      </c>
      <c r="K36" s="18">
        <f t="shared" si="4"/>
        <v>3927</v>
      </c>
      <c r="L36" s="22">
        <v>900</v>
      </c>
      <c r="M36" s="29">
        <f t="shared" si="5"/>
        <v>153</v>
      </c>
      <c r="N36" s="18">
        <v>0</v>
      </c>
      <c r="O36" s="22">
        <f t="shared" si="8"/>
        <v>2703</v>
      </c>
      <c r="P36" s="10">
        <v>0</v>
      </c>
      <c r="Q36" s="32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22">
        <v>1000</v>
      </c>
      <c r="Y36" s="8">
        <v>0</v>
      </c>
      <c r="Z36" s="30">
        <v>0</v>
      </c>
      <c r="AA36" s="8">
        <v>0</v>
      </c>
      <c r="AB36" s="8">
        <v>0</v>
      </c>
      <c r="AC36" s="31">
        <f t="shared" si="6"/>
        <v>31783</v>
      </c>
      <c r="AD36" s="22">
        <v>0</v>
      </c>
      <c r="AE36" s="8">
        <v>0</v>
      </c>
      <c r="AF36" s="7">
        <v>0</v>
      </c>
      <c r="AG36" s="11">
        <v>0</v>
      </c>
      <c r="AH36" s="33">
        <f t="shared" si="9"/>
        <v>2703</v>
      </c>
      <c r="AI36" s="33">
        <f t="shared" si="10"/>
        <v>2703</v>
      </c>
      <c r="AJ36" s="9">
        <v>0</v>
      </c>
      <c r="AK36" s="8">
        <v>0</v>
      </c>
      <c r="AL36" s="8">
        <v>0</v>
      </c>
      <c r="AM36" s="8">
        <v>0</v>
      </c>
      <c r="AN36" s="8">
        <v>0</v>
      </c>
      <c r="AO36" s="22">
        <v>150</v>
      </c>
      <c r="AP36" s="8">
        <v>0</v>
      </c>
      <c r="AQ36" s="22">
        <v>0</v>
      </c>
      <c r="AR36" s="7">
        <v>0</v>
      </c>
      <c r="AS36" s="48" t="s">
        <v>100</v>
      </c>
      <c r="AT36" s="17">
        <v>0</v>
      </c>
      <c r="AU36" s="12">
        <v>0</v>
      </c>
      <c r="AV36" s="7">
        <v>0</v>
      </c>
      <c r="AW36" s="8">
        <v>0</v>
      </c>
      <c r="AX36" s="8">
        <v>0</v>
      </c>
      <c r="AY36" s="8">
        <v>0</v>
      </c>
      <c r="AZ36" s="22">
        <v>30</v>
      </c>
      <c r="BA36" s="34">
        <f t="shared" si="12"/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22">
        <v>0</v>
      </c>
      <c r="BH36" s="35">
        <f t="shared" si="7"/>
        <v>5586</v>
      </c>
      <c r="BI36" s="36">
        <f t="shared" si="3"/>
        <v>26197</v>
      </c>
      <c r="BJ36" s="62"/>
    </row>
    <row r="37" spans="1:62" ht="18.75">
      <c r="A37" s="44">
        <v>36</v>
      </c>
      <c r="B37" s="23">
        <v>6244</v>
      </c>
      <c r="C37" s="26" t="s">
        <v>93</v>
      </c>
      <c r="D37" s="26" t="s">
        <v>110</v>
      </c>
      <c r="E37" s="86">
        <v>4</v>
      </c>
      <c r="F37" s="18">
        <v>1</v>
      </c>
      <c r="G37" s="21">
        <v>1</v>
      </c>
      <c r="H37" s="21">
        <v>31</v>
      </c>
      <c r="I37" s="83">
        <v>38600</v>
      </c>
      <c r="J37" s="8">
        <v>0</v>
      </c>
      <c r="K37" s="18">
        <f t="shared" si="4"/>
        <v>6562</v>
      </c>
      <c r="L37" s="22">
        <v>1800</v>
      </c>
      <c r="M37" s="29">
        <f t="shared" si="5"/>
        <v>306</v>
      </c>
      <c r="N37" s="18">
        <v>0</v>
      </c>
      <c r="O37" s="22">
        <v>0</v>
      </c>
      <c r="P37" s="10">
        <v>0</v>
      </c>
      <c r="Q37" s="22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22">
        <v>1000</v>
      </c>
      <c r="Y37" s="8">
        <v>0</v>
      </c>
      <c r="Z37" s="30">
        <f>ROUND((I37)*10%,0)</f>
        <v>3860</v>
      </c>
      <c r="AA37" s="8">
        <v>0</v>
      </c>
      <c r="AB37" s="81">
        <v>5000</v>
      </c>
      <c r="AC37" s="31">
        <f t="shared" si="6"/>
        <v>57128</v>
      </c>
      <c r="AD37" s="22">
        <v>0</v>
      </c>
      <c r="AE37" s="8">
        <v>0</v>
      </c>
      <c r="AF37" s="7">
        <v>0</v>
      </c>
      <c r="AG37" s="11">
        <v>0</v>
      </c>
      <c r="AH37" s="33">
        <f t="shared" si="9"/>
        <v>0</v>
      </c>
      <c r="AI37" s="33">
        <f t="shared" si="10"/>
        <v>0</v>
      </c>
      <c r="AJ37" s="9">
        <v>0</v>
      </c>
      <c r="AK37" s="8">
        <v>0</v>
      </c>
      <c r="AL37" s="8">
        <v>0</v>
      </c>
      <c r="AM37" s="8">
        <v>0</v>
      </c>
      <c r="AN37" s="8">
        <v>0</v>
      </c>
      <c r="AO37" s="22">
        <v>150</v>
      </c>
      <c r="AP37" s="8">
        <v>0</v>
      </c>
      <c r="AQ37" s="22">
        <v>10000</v>
      </c>
      <c r="AR37" s="7">
        <v>0</v>
      </c>
      <c r="AS37" s="48" t="s">
        <v>100</v>
      </c>
      <c r="AT37" s="17">
        <v>0</v>
      </c>
      <c r="AU37" s="12">
        <v>0</v>
      </c>
      <c r="AV37" s="7">
        <v>0</v>
      </c>
      <c r="AW37" s="8">
        <v>0</v>
      </c>
      <c r="AX37" s="8">
        <v>0</v>
      </c>
      <c r="AY37" s="8">
        <v>0</v>
      </c>
      <c r="AZ37" s="22">
        <v>30</v>
      </c>
      <c r="BA37" s="34">
        <f t="shared" si="12"/>
        <v>3860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22">
        <v>0</v>
      </c>
      <c r="BH37" s="35">
        <f t="shared" si="7"/>
        <v>14040</v>
      </c>
      <c r="BI37" s="36">
        <f t="shared" si="3"/>
        <v>43088</v>
      </c>
      <c r="BJ37" s="62" t="s">
        <v>127</v>
      </c>
    </row>
    <row r="38" spans="1:62" ht="18.75">
      <c r="A38" s="44">
        <v>37</v>
      </c>
      <c r="B38" s="23">
        <v>6586</v>
      </c>
      <c r="C38" s="26" t="s">
        <v>94</v>
      </c>
      <c r="D38" s="26" t="s">
        <v>95</v>
      </c>
      <c r="E38" s="18">
        <v>4</v>
      </c>
      <c r="F38" s="18">
        <v>1</v>
      </c>
      <c r="G38" s="21">
        <v>1</v>
      </c>
      <c r="H38" s="21">
        <v>31</v>
      </c>
      <c r="I38" s="83">
        <v>37500</v>
      </c>
      <c r="J38" s="8">
        <v>0</v>
      </c>
      <c r="K38" s="18">
        <f t="shared" si="4"/>
        <v>6375</v>
      </c>
      <c r="L38" s="22">
        <v>1800</v>
      </c>
      <c r="M38" s="29">
        <f t="shared" si="5"/>
        <v>306</v>
      </c>
      <c r="N38" s="85">
        <v>3000</v>
      </c>
      <c r="O38" s="32">
        <v>0</v>
      </c>
      <c r="P38" s="10">
        <v>0</v>
      </c>
      <c r="Q38" s="32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22">
        <v>1000</v>
      </c>
      <c r="Y38" s="8">
        <v>0</v>
      </c>
      <c r="Z38" s="30">
        <f>ROUND((I38)*10%,0)</f>
        <v>3750</v>
      </c>
      <c r="AA38" s="8">
        <v>0</v>
      </c>
      <c r="AB38" s="81">
        <v>5000</v>
      </c>
      <c r="AC38" s="31">
        <f t="shared" si="6"/>
        <v>58731</v>
      </c>
      <c r="AD38" s="22">
        <v>0</v>
      </c>
      <c r="AE38" s="8">
        <v>0</v>
      </c>
      <c r="AF38" s="7">
        <v>0</v>
      </c>
      <c r="AG38" s="11">
        <v>0</v>
      </c>
      <c r="AH38" s="33">
        <f t="shared" si="9"/>
        <v>0</v>
      </c>
      <c r="AI38" s="33">
        <f t="shared" si="10"/>
        <v>0</v>
      </c>
      <c r="AJ38" s="9">
        <v>0</v>
      </c>
      <c r="AK38" s="8">
        <v>0</v>
      </c>
      <c r="AL38" s="8">
        <v>0</v>
      </c>
      <c r="AM38" s="8">
        <v>0</v>
      </c>
      <c r="AN38" s="8">
        <v>0</v>
      </c>
      <c r="AO38" s="22">
        <v>150</v>
      </c>
      <c r="AP38" s="8">
        <v>0</v>
      </c>
      <c r="AQ38" s="22">
        <v>10000</v>
      </c>
      <c r="AR38" s="7">
        <v>0</v>
      </c>
      <c r="AS38" s="48" t="s">
        <v>100</v>
      </c>
      <c r="AT38" s="17">
        <v>0</v>
      </c>
      <c r="AU38" s="12">
        <v>0</v>
      </c>
      <c r="AV38" s="7">
        <v>0</v>
      </c>
      <c r="AW38" s="8">
        <v>0</v>
      </c>
      <c r="AX38" s="8">
        <v>0</v>
      </c>
      <c r="AY38" s="8">
        <v>0</v>
      </c>
      <c r="AZ38" s="22">
        <v>30</v>
      </c>
      <c r="BA38" s="34">
        <f t="shared" si="12"/>
        <v>3750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22">
        <v>0</v>
      </c>
      <c r="BH38" s="35">
        <f t="shared" si="7"/>
        <v>13930</v>
      </c>
      <c r="BI38" s="36">
        <f t="shared" si="3"/>
        <v>44801</v>
      </c>
      <c r="BJ38" s="62" t="s">
        <v>127</v>
      </c>
    </row>
    <row r="39" spans="1:62" ht="56.25">
      <c r="A39" s="44">
        <v>38</v>
      </c>
      <c r="B39" s="23">
        <v>30220</v>
      </c>
      <c r="C39" s="66" t="s">
        <v>96</v>
      </c>
      <c r="D39" s="26" t="s">
        <v>95</v>
      </c>
      <c r="E39" s="18">
        <v>3</v>
      </c>
      <c r="F39" s="18">
        <v>1</v>
      </c>
      <c r="G39" s="21">
        <v>1</v>
      </c>
      <c r="H39" s="21">
        <v>25</v>
      </c>
      <c r="I39" s="84">
        <v>27419</v>
      </c>
      <c r="J39" s="8">
        <v>0</v>
      </c>
      <c r="K39" s="18">
        <f t="shared" si="4"/>
        <v>4661</v>
      </c>
      <c r="L39" s="22">
        <v>1800</v>
      </c>
      <c r="M39" s="29">
        <f t="shared" si="5"/>
        <v>306</v>
      </c>
      <c r="N39" s="18">
        <v>0</v>
      </c>
      <c r="O39" s="22">
        <v>0</v>
      </c>
      <c r="P39" s="10">
        <v>0</v>
      </c>
      <c r="Q39" s="22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22">
        <v>1000</v>
      </c>
      <c r="Y39" s="8">
        <v>0</v>
      </c>
      <c r="Z39" s="30">
        <f>ROUND((I39)*10%,0)</f>
        <v>2742</v>
      </c>
      <c r="AA39" s="8">
        <v>0</v>
      </c>
      <c r="AB39" s="81">
        <v>5000</v>
      </c>
      <c r="AC39" s="31">
        <f t="shared" si="6"/>
        <v>42928</v>
      </c>
      <c r="AD39" s="22">
        <v>0</v>
      </c>
      <c r="AE39" s="8">
        <v>0</v>
      </c>
      <c r="AF39" s="7">
        <v>0</v>
      </c>
      <c r="AG39" s="11">
        <v>0</v>
      </c>
      <c r="AH39" s="33">
        <f t="shared" si="9"/>
        <v>0</v>
      </c>
      <c r="AI39" s="33">
        <f t="shared" si="10"/>
        <v>0</v>
      </c>
      <c r="AJ39" s="9">
        <v>0</v>
      </c>
      <c r="AK39" s="8">
        <v>0</v>
      </c>
      <c r="AL39" s="8">
        <v>0</v>
      </c>
      <c r="AM39" s="8">
        <v>0</v>
      </c>
      <c r="AN39" s="8">
        <v>0</v>
      </c>
      <c r="AO39" s="22">
        <v>150</v>
      </c>
      <c r="AP39" s="8">
        <v>0</v>
      </c>
      <c r="AQ39" s="22">
        <v>0</v>
      </c>
      <c r="AR39" s="7">
        <v>0</v>
      </c>
      <c r="AS39" s="48" t="s">
        <v>100</v>
      </c>
      <c r="AT39" s="17">
        <v>0</v>
      </c>
      <c r="AU39" s="12">
        <v>0</v>
      </c>
      <c r="AV39" s="7">
        <v>0</v>
      </c>
      <c r="AW39" s="8">
        <v>0</v>
      </c>
      <c r="AX39" s="8">
        <v>0</v>
      </c>
      <c r="AY39" s="8">
        <v>0</v>
      </c>
      <c r="AZ39" s="22">
        <v>360</v>
      </c>
      <c r="BA39" s="34">
        <f t="shared" si="12"/>
        <v>2742</v>
      </c>
      <c r="BB39" s="88">
        <v>11210</v>
      </c>
      <c r="BC39" s="8">
        <v>0</v>
      </c>
      <c r="BD39" s="8">
        <v>0</v>
      </c>
      <c r="BE39" s="8">
        <v>0</v>
      </c>
      <c r="BF39" s="8">
        <v>0</v>
      </c>
      <c r="BG39" s="22">
        <v>0</v>
      </c>
      <c r="BH39" s="35">
        <f t="shared" si="7"/>
        <v>14462</v>
      </c>
      <c r="BI39" s="36">
        <f t="shared" si="3"/>
        <v>28466</v>
      </c>
      <c r="BJ39" s="89" t="s">
        <v>129</v>
      </c>
    </row>
    <row r="40" spans="1:62" ht="18.75">
      <c r="A40" s="75">
        <v>39</v>
      </c>
      <c r="B40" s="23">
        <v>6239</v>
      </c>
      <c r="C40" s="66" t="s">
        <v>97</v>
      </c>
      <c r="D40" s="26" t="s">
        <v>95</v>
      </c>
      <c r="E40" s="86">
        <v>3</v>
      </c>
      <c r="F40" s="18">
        <v>1</v>
      </c>
      <c r="G40" s="21">
        <v>1</v>
      </c>
      <c r="H40" s="21">
        <v>31</v>
      </c>
      <c r="I40" s="83">
        <v>37200</v>
      </c>
      <c r="J40" s="8">
        <v>0</v>
      </c>
      <c r="K40" s="18">
        <f t="shared" si="4"/>
        <v>6324</v>
      </c>
      <c r="L40" s="22">
        <v>1800</v>
      </c>
      <c r="M40" s="29">
        <f t="shared" si="5"/>
        <v>306</v>
      </c>
      <c r="N40" s="85">
        <v>2976</v>
      </c>
      <c r="O40" s="22">
        <v>0</v>
      </c>
      <c r="P40" s="10">
        <v>0</v>
      </c>
      <c r="Q40" s="22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22">
        <v>1000</v>
      </c>
      <c r="Y40" s="8">
        <v>0</v>
      </c>
      <c r="Z40" s="30">
        <f>ROUND((I40)*10%,0)</f>
        <v>3720</v>
      </c>
      <c r="AA40" s="8">
        <v>0</v>
      </c>
      <c r="AB40" s="81">
        <v>5000</v>
      </c>
      <c r="AC40" s="31">
        <f>SUM(I40:AB40)</f>
        <v>58326</v>
      </c>
      <c r="AD40" s="22">
        <v>0</v>
      </c>
      <c r="AE40" s="8">
        <v>0</v>
      </c>
      <c r="AF40" s="7">
        <v>0</v>
      </c>
      <c r="AG40" s="11">
        <v>0</v>
      </c>
      <c r="AH40" s="33">
        <v>0</v>
      </c>
      <c r="AI40" s="33">
        <v>0</v>
      </c>
      <c r="AJ40" s="9">
        <v>0</v>
      </c>
      <c r="AK40" s="8">
        <v>0</v>
      </c>
      <c r="AL40" s="8">
        <v>0</v>
      </c>
      <c r="AM40" s="8">
        <v>0</v>
      </c>
      <c r="AN40" s="8">
        <v>0</v>
      </c>
      <c r="AO40" s="22">
        <v>150</v>
      </c>
      <c r="AP40" s="8">
        <v>0</v>
      </c>
      <c r="AQ40" s="25">
        <v>9000</v>
      </c>
      <c r="AR40" s="7">
        <v>0</v>
      </c>
      <c r="AS40" s="48" t="s">
        <v>100</v>
      </c>
      <c r="AT40" s="17">
        <v>0</v>
      </c>
      <c r="AU40" s="12">
        <v>0</v>
      </c>
      <c r="AV40" s="7">
        <v>0</v>
      </c>
      <c r="AW40" s="8">
        <v>0</v>
      </c>
      <c r="AX40" s="8">
        <v>0</v>
      </c>
      <c r="AY40" s="8">
        <v>0</v>
      </c>
      <c r="AZ40" s="22">
        <v>30</v>
      </c>
      <c r="BA40" s="34">
        <f t="shared" si="12"/>
        <v>3720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22">
        <v>0</v>
      </c>
      <c r="BH40" s="35">
        <f t="shared" si="7"/>
        <v>12900</v>
      </c>
      <c r="BI40" s="36">
        <f t="shared" si="3"/>
        <v>45426</v>
      </c>
      <c r="BJ40" s="62" t="s">
        <v>127</v>
      </c>
    </row>
    <row r="41" spans="1:62" ht="18.75">
      <c r="A41" s="75">
        <v>40</v>
      </c>
      <c r="B41" s="23">
        <v>6651</v>
      </c>
      <c r="C41" s="26" t="s">
        <v>98</v>
      </c>
      <c r="D41" s="26" t="s">
        <v>95</v>
      </c>
      <c r="E41" s="18">
        <v>3</v>
      </c>
      <c r="F41" s="18">
        <v>1</v>
      </c>
      <c r="G41" s="21">
        <v>1</v>
      </c>
      <c r="H41" s="21">
        <v>31</v>
      </c>
      <c r="I41" s="83">
        <v>35000</v>
      </c>
      <c r="J41" s="8">
        <v>0</v>
      </c>
      <c r="K41" s="18">
        <f t="shared" si="4"/>
        <v>5950</v>
      </c>
      <c r="L41" s="22">
        <v>1800</v>
      </c>
      <c r="M41" s="29">
        <f t="shared" si="5"/>
        <v>306</v>
      </c>
      <c r="N41" s="18">
        <v>0</v>
      </c>
      <c r="O41" s="22">
        <v>0</v>
      </c>
      <c r="P41" s="10">
        <v>0</v>
      </c>
      <c r="Q41" s="22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22">
        <v>1000</v>
      </c>
      <c r="Y41" s="8">
        <v>0</v>
      </c>
      <c r="Z41" s="30">
        <f>ROUND((I41)*10%,0)</f>
        <v>3500</v>
      </c>
      <c r="AA41" s="8">
        <v>0</v>
      </c>
      <c r="AB41" s="81">
        <v>5000</v>
      </c>
      <c r="AC41" s="31">
        <f t="shared" si="6"/>
        <v>52556</v>
      </c>
      <c r="AD41" s="22">
        <v>0</v>
      </c>
      <c r="AE41" s="8">
        <v>0</v>
      </c>
      <c r="AF41" s="7">
        <v>0</v>
      </c>
      <c r="AG41" s="11">
        <v>0</v>
      </c>
      <c r="AH41" s="33">
        <f>O41</f>
        <v>0</v>
      </c>
      <c r="AI41" s="33">
        <f>O41</f>
        <v>0</v>
      </c>
      <c r="AJ41" s="9">
        <v>0</v>
      </c>
      <c r="AK41" s="8">
        <v>0</v>
      </c>
      <c r="AL41" s="8">
        <v>0</v>
      </c>
      <c r="AM41" s="8">
        <v>0</v>
      </c>
      <c r="AN41" s="8">
        <v>0</v>
      </c>
      <c r="AO41" s="22">
        <v>150</v>
      </c>
      <c r="AP41" s="8">
        <v>0</v>
      </c>
      <c r="AQ41" s="22">
        <v>10000</v>
      </c>
      <c r="AR41" s="7">
        <v>0</v>
      </c>
      <c r="AS41" s="48" t="s">
        <v>100</v>
      </c>
      <c r="AT41" s="17">
        <v>0</v>
      </c>
      <c r="AU41" s="12">
        <v>0</v>
      </c>
      <c r="AV41" s="7">
        <v>0</v>
      </c>
      <c r="AW41" s="8">
        <v>0</v>
      </c>
      <c r="AX41" s="8">
        <v>0</v>
      </c>
      <c r="AY41" s="8">
        <v>0</v>
      </c>
      <c r="AZ41" s="22">
        <v>30</v>
      </c>
      <c r="BA41" s="34">
        <f t="shared" si="12"/>
        <v>3500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22">
        <v>0</v>
      </c>
      <c r="BH41" s="35">
        <f t="shared" si="7"/>
        <v>13680</v>
      </c>
      <c r="BI41" s="36">
        <f t="shared" si="3"/>
        <v>38876</v>
      </c>
      <c r="BJ41" s="62" t="s">
        <v>130</v>
      </c>
    </row>
    <row r="42" spans="1:63" s="39" customFormat="1" ht="21">
      <c r="A42" s="45"/>
      <c r="B42" s="40"/>
      <c r="C42" s="40" t="s">
        <v>119</v>
      </c>
      <c r="D42" s="40"/>
      <c r="E42" s="38"/>
      <c r="F42" s="38"/>
      <c r="G42" s="41"/>
      <c r="H42" s="41"/>
      <c r="I42" s="42">
        <f>SUM(I2:I41)</f>
        <v>2086061</v>
      </c>
      <c r="J42" s="42">
        <f aca="true" t="shared" si="13" ref="J42:BI42">SUM(J2:J41)</f>
        <v>0</v>
      </c>
      <c r="K42" s="42">
        <f t="shared" si="13"/>
        <v>354630</v>
      </c>
      <c r="L42" s="42">
        <f t="shared" si="13"/>
        <v>71100</v>
      </c>
      <c r="M42" s="42">
        <f t="shared" si="13"/>
        <v>12087</v>
      </c>
      <c r="N42" s="42">
        <f t="shared" si="13"/>
        <v>5976</v>
      </c>
      <c r="O42" s="42">
        <f t="shared" si="13"/>
        <v>149087</v>
      </c>
      <c r="P42" s="42">
        <f t="shared" si="13"/>
        <v>0</v>
      </c>
      <c r="Q42" s="42">
        <f t="shared" si="13"/>
        <v>700</v>
      </c>
      <c r="R42" s="42">
        <f t="shared" si="13"/>
        <v>0</v>
      </c>
      <c r="S42" s="42">
        <f t="shared" si="13"/>
        <v>0</v>
      </c>
      <c r="T42" s="42">
        <f t="shared" si="13"/>
        <v>0</v>
      </c>
      <c r="U42" s="42">
        <f t="shared" si="13"/>
        <v>0</v>
      </c>
      <c r="V42" s="42">
        <f t="shared" si="13"/>
        <v>0</v>
      </c>
      <c r="W42" s="42">
        <f t="shared" si="13"/>
        <v>0</v>
      </c>
      <c r="X42" s="42">
        <f t="shared" si="13"/>
        <v>34400</v>
      </c>
      <c r="Y42" s="42">
        <f t="shared" si="13"/>
        <v>0</v>
      </c>
      <c r="Z42" s="42">
        <f t="shared" si="13"/>
        <v>81182</v>
      </c>
      <c r="AA42" s="42">
        <f t="shared" si="13"/>
        <v>0</v>
      </c>
      <c r="AB42" s="42">
        <f t="shared" si="13"/>
        <v>25000</v>
      </c>
      <c r="AC42" s="42">
        <f t="shared" si="13"/>
        <v>2820223</v>
      </c>
      <c r="AD42" s="42">
        <f t="shared" si="13"/>
        <v>94500</v>
      </c>
      <c r="AE42" s="42">
        <f t="shared" si="13"/>
        <v>0</v>
      </c>
      <c r="AF42" s="42">
        <f t="shared" si="13"/>
        <v>0</v>
      </c>
      <c r="AG42" s="42">
        <f t="shared" si="13"/>
        <v>0</v>
      </c>
      <c r="AH42" s="42">
        <f t="shared" si="13"/>
        <v>149087</v>
      </c>
      <c r="AI42" s="42">
        <f t="shared" si="13"/>
        <v>149087</v>
      </c>
      <c r="AJ42" s="42">
        <f t="shared" si="13"/>
        <v>0</v>
      </c>
      <c r="AK42" s="42">
        <f t="shared" si="13"/>
        <v>0</v>
      </c>
      <c r="AL42" s="42">
        <f t="shared" si="13"/>
        <v>0</v>
      </c>
      <c r="AM42" s="42">
        <f t="shared" si="13"/>
        <v>0</v>
      </c>
      <c r="AN42" s="42">
        <f t="shared" si="13"/>
        <v>0</v>
      </c>
      <c r="AO42" s="42">
        <f t="shared" si="13"/>
        <v>4050</v>
      </c>
      <c r="AP42" s="42">
        <f t="shared" si="13"/>
        <v>0</v>
      </c>
      <c r="AQ42" s="42">
        <f>SUM(AQ2:AQ41)</f>
        <v>203000</v>
      </c>
      <c r="AR42" s="42">
        <f t="shared" si="13"/>
        <v>0</v>
      </c>
      <c r="AS42" s="42">
        <f t="shared" si="13"/>
        <v>0</v>
      </c>
      <c r="AT42" s="42">
        <f t="shared" si="13"/>
        <v>0</v>
      </c>
      <c r="AU42" s="42">
        <f t="shared" si="13"/>
        <v>0</v>
      </c>
      <c r="AV42" s="42">
        <f t="shared" si="13"/>
        <v>0</v>
      </c>
      <c r="AW42" s="42">
        <f t="shared" si="13"/>
        <v>0</v>
      </c>
      <c r="AX42" s="42">
        <f t="shared" si="13"/>
        <v>0</v>
      </c>
      <c r="AY42" s="42">
        <f t="shared" si="13"/>
        <v>0</v>
      </c>
      <c r="AZ42" s="42">
        <f t="shared" si="13"/>
        <v>2640</v>
      </c>
      <c r="BA42" s="42">
        <f t="shared" si="13"/>
        <v>81182</v>
      </c>
      <c r="BB42" s="42">
        <f t="shared" si="13"/>
        <v>11210</v>
      </c>
      <c r="BC42" s="42">
        <f t="shared" si="13"/>
        <v>0</v>
      </c>
      <c r="BD42" s="42">
        <f t="shared" si="13"/>
        <v>0</v>
      </c>
      <c r="BE42" s="42">
        <f t="shared" si="13"/>
        <v>0</v>
      </c>
      <c r="BF42" s="42">
        <f t="shared" si="13"/>
        <v>0</v>
      </c>
      <c r="BG42" s="42">
        <f t="shared" si="13"/>
        <v>700</v>
      </c>
      <c r="BH42" s="42">
        <f t="shared" si="13"/>
        <v>695456</v>
      </c>
      <c r="BI42" s="42">
        <f t="shared" si="13"/>
        <v>2124767</v>
      </c>
      <c r="BJ42" s="63"/>
      <c r="BK42" s="90"/>
    </row>
    <row r="45" ht="15.75">
      <c r="I45" s="69"/>
    </row>
    <row r="46" ht="15.75">
      <c r="I46" s="69"/>
    </row>
    <row r="47" ht="15.75">
      <c r="I47" s="70"/>
    </row>
    <row r="48" ht="15.75">
      <c r="I48" s="70"/>
    </row>
    <row r="49" ht="15.75">
      <c r="I49" s="70"/>
    </row>
    <row r="50" ht="15.75">
      <c r="I50" s="71"/>
    </row>
    <row r="51" ht="15.75">
      <c r="I51" s="71"/>
    </row>
    <row r="52" ht="15.75">
      <c r="I52" s="71"/>
    </row>
    <row r="53" ht="15.75">
      <c r="I53" s="71"/>
    </row>
    <row r="54" ht="15.75">
      <c r="I54" s="72"/>
    </row>
    <row r="55" ht="15.75">
      <c r="I55" s="73"/>
    </row>
    <row r="56" ht="15.75">
      <c r="I56" s="72"/>
    </row>
    <row r="57" ht="15.75">
      <c r="I57" s="72"/>
    </row>
    <row r="58" ht="15.75">
      <c r="I58" s="72"/>
    </row>
    <row r="59" ht="15.75">
      <c r="I59" s="72"/>
    </row>
    <row r="60" ht="15.75">
      <c r="I60" s="72"/>
    </row>
    <row r="61" ht="15.75">
      <c r="I61" s="72"/>
    </row>
    <row r="62" ht="15.75">
      <c r="I62" s="74"/>
    </row>
    <row r="63" ht="15.75">
      <c r="I63" s="69"/>
    </row>
    <row r="64" ht="15.75">
      <c r="I64" s="70"/>
    </row>
    <row r="65" ht="15.75">
      <c r="I65" s="70"/>
    </row>
    <row r="66" ht="15.75">
      <c r="I66" s="70"/>
    </row>
    <row r="67" ht="15.75">
      <c r="I67" s="70"/>
    </row>
    <row r="68" ht="15.75">
      <c r="I68" s="70"/>
    </row>
    <row r="69" ht="15.75">
      <c r="I69" s="70"/>
    </row>
    <row r="70" ht="15.75">
      <c r="I70" s="70"/>
    </row>
    <row r="71" ht="15.75">
      <c r="I71" s="70"/>
    </row>
    <row r="72" ht="15.75">
      <c r="I72" s="70"/>
    </row>
    <row r="73" ht="15.75">
      <c r="I73" s="70"/>
    </row>
    <row r="74" ht="15.75">
      <c r="I74" s="70"/>
    </row>
    <row r="75" ht="15.75">
      <c r="I75" s="70"/>
    </row>
    <row r="76" ht="15.75">
      <c r="I76" s="70"/>
    </row>
    <row r="77" ht="15.75">
      <c r="I77" s="70"/>
    </row>
    <row r="78" ht="15.75">
      <c r="I78" s="70"/>
    </row>
    <row r="79" ht="15.75">
      <c r="I79" s="70"/>
    </row>
    <row r="80" ht="15.75">
      <c r="I80" s="70"/>
    </row>
    <row r="81" ht="15.75">
      <c r="I81" s="70"/>
    </row>
  </sheetData>
  <sheetProtection/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5" scale="49" r:id="rId1"/>
  <headerFooter alignWithMargins="0">
    <oddHeader>&amp;L       &amp;CKV JHAGRAKHAND SECL
PAY BILL FOR THE MONTH OF MAY 2020</oddHeader>
    <oddFooter>&amp;C
PREPARED BY               CHECKED BY 
TAYSUN KUSHWAH, SSA             D. P. CHOUBEY, PGT
&amp;R
PRINCIPAL 
KV JHAGRAKHAND</oddFooter>
  </headerFooter>
  <colBreaks count="2" manualBreakCount="2">
    <brk id="29" max="41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83"/>
  <sheetViews>
    <sheetView tabSelected="1" view="pageBreakPreview" zoomScaleNormal="70" zoomScaleSheetLayoutView="100" zoomScalePageLayoutView="0" workbookViewId="0" topLeftCell="A31">
      <pane xSplit="3" topLeftCell="U1" activePane="topRight" state="frozen"/>
      <selection pane="topLeft" activeCell="A1" sqref="A1"/>
      <selection pane="topRight" activeCell="BI39" sqref="BI39"/>
    </sheetView>
  </sheetViews>
  <sheetFormatPr defaultColWidth="9.140625" defaultRowHeight="15"/>
  <cols>
    <col min="1" max="1" width="4.8515625" style="46" customWidth="1"/>
    <col min="2" max="2" width="6.7109375" style="14" bestFit="1" customWidth="1"/>
    <col min="3" max="3" width="31.8515625" style="13" customWidth="1"/>
    <col min="4" max="4" width="13.7109375" style="13" customWidth="1"/>
    <col min="5" max="5" width="3.28125" style="13" bestFit="1" customWidth="1"/>
    <col min="6" max="7" width="3.140625" style="13" bestFit="1" customWidth="1"/>
    <col min="8" max="8" width="3.421875" style="13" customWidth="1"/>
    <col min="9" max="9" width="14.7109375" style="13" customWidth="1"/>
    <col min="10" max="10" width="6.57421875" style="13" customWidth="1"/>
    <col min="11" max="11" width="13.28125" style="13" customWidth="1"/>
    <col min="12" max="12" width="11.28125" style="13" customWidth="1"/>
    <col min="13" max="13" width="11.8515625" style="13" customWidth="1"/>
    <col min="14" max="14" width="8.140625" style="13" bestFit="1" customWidth="1"/>
    <col min="15" max="15" width="11.57421875" style="13" bestFit="1" customWidth="1"/>
    <col min="16" max="16" width="6.8515625" style="13" customWidth="1"/>
    <col min="17" max="17" width="12.00390625" style="13" customWidth="1"/>
    <col min="18" max="18" width="6.00390625" style="13" customWidth="1"/>
    <col min="19" max="19" width="7.00390625" style="13" customWidth="1"/>
    <col min="20" max="20" width="8.28125" style="13" customWidth="1"/>
    <col min="21" max="21" width="5.421875" style="13" customWidth="1"/>
    <col min="22" max="22" width="7.00390625" style="13" customWidth="1"/>
    <col min="23" max="23" width="9.140625" style="13" customWidth="1"/>
    <col min="24" max="24" width="13.57421875" style="13" customWidth="1"/>
    <col min="25" max="25" width="6.421875" style="13" customWidth="1"/>
    <col min="26" max="26" width="12.00390625" style="13" customWidth="1"/>
    <col min="27" max="27" width="4.8515625" style="13" customWidth="1"/>
    <col min="28" max="28" width="9.8515625" style="13" bestFit="1" customWidth="1"/>
    <col min="29" max="29" width="17.28125" style="13" customWidth="1"/>
    <col min="30" max="30" width="9.8515625" style="13" bestFit="1" customWidth="1"/>
    <col min="31" max="31" width="3.140625" style="13" bestFit="1" customWidth="1"/>
    <col min="32" max="32" width="7.140625" style="13" customWidth="1"/>
    <col min="33" max="33" width="9.00390625" style="13" customWidth="1"/>
    <col min="34" max="34" width="12.421875" style="1" customWidth="1"/>
    <col min="35" max="35" width="12.28125" style="1" customWidth="1"/>
    <col min="36" max="38" width="3.140625" style="13" bestFit="1" customWidth="1"/>
    <col min="39" max="39" width="4.00390625" style="13" customWidth="1"/>
    <col min="40" max="40" width="3.140625" style="13" bestFit="1" customWidth="1"/>
    <col min="41" max="41" width="8.140625" style="13" bestFit="1" customWidth="1"/>
    <col min="42" max="42" width="3.140625" style="13" bestFit="1" customWidth="1"/>
    <col min="43" max="43" width="11.57421875" style="13" customWidth="1"/>
    <col min="44" max="44" width="3.140625" style="13" bestFit="1" customWidth="1"/>
    <col min="45" max="45" width="4.421875" style="49" customWidth="1"/>
    <col min="46" max="49" width="3.140625" style="13" bestFit="1" customWidth="1"/>
    <col min="50" max="50" width="4.8515625" style="13" customWidth="1"/>
    <col min="51" max="51" width="3.140625" style="13" bestFit="1" customWidth="1"/>
    <col min="52" max="52" width="8.140625" style="13" bestFit="1" customWidth="1"/>
    <col min="53" max="53" width="9.8515625" style="16" bestFit="1" customWidth="1"/>
    <col min="54" max="54" width="9.8515625" style="13" bestFit="1" customWidth="1"/>
    <col min="55" max="55" width="4.00390625" style="13" customWidth="1"/>
    <col min="56" max="56" width="4.421875" style="13" customWidth="1"/>
    <col min="57" max="57" width="6.28125" style="13" customWidth="1"/>
    <col min="58" max="58" width="3.140625" style="13" bestFit="1" customWidth="1"/>
    <col min="59" max="59" width="6.421875" style="13" bestFit="1" customWidth="1"/>
    <col min="60" max="60" width="11.57421875" style="13" bestFit="1" customWidth="1"/>
    <col min="61" max="61" width="13.421875" style="37" bestFit="1" customWidth="1"/>
    <col min="62" max="62" width="23.28125" style="13" customWidth="1"/>
    <col min="63" max="16384" width="9.140625" style="1" customWidth="1"/>
  </cols>
  <sheetData>
    <row r="1" spans="1:62" s="2" customFormat="1" ht="166.5" customHeight="1">
      <c r="A1" s="6" t="s">
        <v>0</v>
      </c>
      <c r="B1" s="4" t="s">
        <v>1</v>
      </c>
      <c r="C1" s="5" t="s">
        <v>2</v>
      </c>
      <c r="D1" s="43" t="s">
        <v>3</v>
      </c>
      <c r="E1" s="76" t="s">
        <v>4</v>
      </c>
      <c r="F1" s="6" t="s">
        <v>5</v>
      </c>
      <c r="G1" s="6" t="s">
        <v>6</v>
      </c>
      <c r="H1" s="3" t="s">
        <v>7</v>
      </c>
      <c r="I1" s="76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5" t="s">
        <v>15</v>
      </c>
      <c r="P1" s="78" t="s">
        <v>16</v>
      </c>
      <c r="Q1" s="76" t="s">
        <v>17</v>
      </c>
      <c r="R1" s="76" t="s">
        <v>20</v>
      </c>
      <c r="S1" s="3" t="s">
        <v>22</v>
      </c>
      <c r="T1" s="76" t="s">
        <v>23</v>
      </c>
      <c r="U1" s="3" t="s">
        <v>24</v>
      </c>
      <c r="V1" s="76" t="s">
        <v>25</v>
      </c>
      <c r="W1" s="76" t="s">
        <v>26</v>
      </c>
      <c r="X1" s="76" t="s">
        <v>21</v>
      </c>
      <c r="Y1" s="3" t="s">
        <v>18</v>
      </c>
      <c r="Z1" s="78" t="s">
        <v>14</v>
      </c>
      <c r="AA1" s="3" t="s">
        <v>27</v>
      </c>
      <c r="AB1" s="76" t="s">
        <v>19</v>
      </c>
      <c r="AC1" s="3" t="s">
        <v>28</v>
      </c>
      <c r="AD1" s="3" t="s">
        <v>29</v>
      </c>
      <c r="AE1" s="3" t="s">
        <v>30</v>
      </c>
      <c r="AF1" s="76" t="s">
        <v>31</v>
      </c>
      <c r="AG1" s="76" t="s">
        <v>32</v>
      </c>
      <c r="AH1" s="79" t="s">
        <v>33</v>
      </c>
      <c r="AI1" s="79" t="s">
        <v>15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36</v>
      </c>
      <c r="AO1" s="3" t="s">
        <v>125</v>
      </c>
      <c r="AP1" s="3" t="s">
        <v>38</v>
      </c>
      <c r="AQ1" s="3" t="s">
        <v>53</v>
      </c>
      <c r="AR1" s="3" t="s">
        <v>39</v>
      </c>
      <c r="AS1" s="47" t="s">
        <v>40</v>
      </c>
      <c r="AT1" s="3" t="s">
        <v>54</v>
      </c>
      <c r="AU1" s="15" t="s">
        <v>55</v>
      </c>
      <c r="AV1" s="3" t="s">
        <v>41</v>
      </c>
      <c r="AW1" s="3" t="s">
        <v>36</v>
      </c>
      <c r="AX1" s="3" t="s">
        <v>42</v>
      </c>
      <c r="AY1" s="3" t="s">
        <v>36</v>
      </c>
      <c r="AZ1" s="3" t="s">
        <v>43</v>
      </c>
      <c r="BA1" s="80" t="s">
        <v>14</v>
      </c>
      <c r="BB1" s="76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76" t="s">
        <v>49</v>
      </c>
      <c r="BH1" s="3" t="s">
        <v>50</v>
      </c>
      <c r="BI1" s="77" t="s">
        <v>51</v>
      </c>
      <c r="BJ1" s="3" t="s">
        <v>52</v>
      </c>
    </row>
    <row r="2" spans="1:61" ht="18.75">
      <c r="A2" s="44">
        <v>1</v>
      </c>
      <c r="B2" s="19">
        <v>30609</v>
      </c>
      <c r="C2" s="20" t="s">
        <v>102</v>
      </c>
      <c r="D2" s="20" t="s">
        <v>103</v>
      </c>
      <c r="E2" s="18">
        <v>12</v>
      </c>
      <c r="F2" s="18">
        <v>1</v>
      </c>
      <c r="G2" s="21">
        <v>1</v>
      </c>
      <c r="H2" s="21">
        <v>31</v>
      </c>
      <c r="I2" s="25">
        <v>91400</v>
      </c>
      <c r="J2" s="8">
        <v>0</v>
      </c>
      <c r="K2" s="18">
        <f>ROUND(I2*0.17,)</f>
        <v>15538</v>
      </c>
      <c r="L2" s="22">
        <v>3600</v>
      </c>
      <c r="M2" s="29">
        <f>ROUND(L2*0.17,)</f>
        <v>612</v>
      </c>
      <c r="N2" s="18">
        <v>0</v>
      </c>
      <c r="O2" s="22">
        <v>0</v>
      </c>
      <c r="P2" s="10">
        <v>0</v>
      </c>
      <c r="Q2" s="22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25">
        <v>1200</v>
      </c>
      <c r="Y2" s="8">
        <v>0</v>
      </c>
      <c r="Z2" s="30">
        <f>ROUND((I2)*10%,0)</f>
        <v>9140</v>
      </c>
      <c r="AA2" s="8">
        <v>0</v>
      </c>
      <c r="AB2" s="8">
        <v>0</v>
      </c>
      <c r="AC2" s="31">
        <f>SUM(I2:AB2)</f>
        <v>121490</v>
      </c>
      <c r="AD2" s="64">
        <v>11000</v>
      </c>
      <c r="AE2" s="8">
        <v>0</v>
      </c>
      <c r="AF2" s="7">
        <v>0</v>
      </c>
      <c r="AG2" s="11">
        <v>0</v>
      </c>
      <c r="AH2" s="33">
        <f aca="true" t="shared" si="0" ref="AH2:AH9">O2</f>
        <v>0</v>
      </c>
      <c r="AI2" s="33">
        <f aca="true" t="shared" si="1" ref="AI2:AI9">O2</f>
        <v>0</v>
      </c>
      <c r="AJ2" s="9">
        <v>0</v>
      </c>
      <c r="AK2" s="8">
        <v>0</v>
      </c>
      <c r="AL2" s="8">
        <v>0</v>
      </c>
      <c r="AM2" s="8">
        <v>0</v>
      </c>
      <c r="AN2" s="8">
        <v>0</v>
      </c>
      <c r="AO2" s="22">
        <v>0</v>
      </c>
      <c r="AP2" s="8">
        <v>0</v>
      </c>
      <c r="AQ2" s="22">
        <v>15000</v>
      </c>
      <c r="AR2" s="7">
        <v>0</v>
      </c>
      <c r="AS2" s="48" t="s">
        <v>100</v>
      </c>
      <c r="AT2" s="17">
        <v>0</v>
      </c>
      <c r="AU2" s="12">
        <v>0</v>
      </c>
      <c r="AV2" s="7">
        <v>0</v>
      </c>
      <c r="AW2" s="8">
        <v>0</v>
      </c>
      <c r="AX2" s="8">
        <v>0</v>
      </c>
      <c r="AY2" s="8">
        <v>0</v>
      </c>
      <c r="AZ2" s="22">
        <v>120</v>
      </c>
      <c r="BA2" s="61">
        <f aca="true" t="shared" si="2" ref="BA2:BA10">Z2</f>
        <v>9140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22">
        <v>0</v>
      </c>
      <c r="BH2" s="35">
        <f>SUM(AD2:BG2)</f>
        <v>35260</v>
      </c>
      <c r="BI2" s="36">
        <f aca="true" t="shared" si="3" ref="BI2:BI42">SUM(AC2-BH2)</f>
        <v>86230</v>
      </c>
    </row>
    <row r="3" spans="1:62" ht="18.75">
      <c r="A3" s="44">
        <v>2</v>
      </c>
      <c r="B3" s="19">
        <v>6252</v>
      </c>
      <c r="C3" s="20" t="s">
        <v>56</v>
      </c>
      <c r="D3" s="20" t="s">
        <v>57</v>
      </c>
      <c r="E3" s="18">
        <v>10</v>
      </c>
      <c r="F3" s="18">
        <v>1</v>
      </c>
      <c r="G3" s="21">
        <v>1</v>
      </c>
      <c r="H3" s="21">
        <v>31</v>
      </c>
      <c r="I3" s="83">
        <v>87400</v>
      </c>
      <c r="J3" s="8">
        <v>0</v>
      </c>
      <c r="K3" s="18">
        <f aca="true" t="shared" si="4" ref="K3:K42">ROUND(I3*0.17,)</f>
        <v>14858</v>
      </c>
      <c r="L3" s="22">
        <v>3600</v>
      </c>
      <c r="M3" s="29">
        <f aca="true" t="shared" si="5" ref="M3:M42">ROUND(L3*0.17,)</f>
        <v>612</v>
      </c>
      <c r="N3" s="18">
        <v>0</v>
      </c>
      <c r="O3" s="22">
        <v>0</v>
      </c>
      <c r="P3" s="10">
        <v>0</v>
      </c>
      <c r="Q3" s="22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22">
        <v>1200</v>
      </c>
      <c r="Y3" s="8">
        <v>0</v>
      </c>
      <c r="Z3" s="30">
        <f>ROUND((I3)*10%,0)</f>
        <v>8740</v>
      </c>
      <c r="AA3" s="8">
        <v>0</v>
      </c>
      <c r="AB3" s="8">
        <v>0</v>
      </c>
      <c r="AC3" s="31">
        <f aca="true" t="shared" si="6" ref="AC3:AC42">SUM(I3:AB3)</f>
        <v>116410</v>
      </c>
      <c r="AD3" s="64">
        <v>10000</v>
      </c>
      <c r="AE3" s="8">
        <v>0</v>
      </c>
      <c r="AF3" s="7">
        <v>0</v>
      </c>
      <c r="AG3" s="11">
        <v>0</v>
      </c>
      <c r="AH3" s="33">
        <f t="shared" si="0"/>
        <v>0</v>
      </c>
      <c r="AI3" s="33">
        <f t="shared" si="1"/>
        <v>0</v>
      </c>
      <c r="AJ3" s="9">
        <v>0</v>
      </c>
      <c r="AK3" s="8">
        <v>0</v>
      </c>
      <c r="AL3" s="8">
        <v>0</v>
      </c>
      <c r="AM3" s="8">
        <v>0</v>
      </c>
      <c r="AN3" s="8">
        <v>0</v>
      </c>
      <c r="AO3" s="22">
        <v>120</v>
      </c>
      <c r="AP3" s="8">
        <v>0</v>
      </c>
      <c r="AQ3" s="22">
        <v>25000</v>
      </c>
      <c r="AR3" s="7">
        <v>0</v>
      </c>
      <c r="AS3" s="48" t="s">
        <v>100</v>
      </c>
      <c r="AT3" s="17">
        <v>0</v>
      </c>
      <c r="AU3" s="12">
        <v>0</v>
      </c>
      <c r="AV3" s="7">
        <v>0</v>
      </c>
      <c r="AW3" s="8">
        <v>0</v>
      </c>
      <c r="AX3" s="8">
        <v>0</v>
      </c>
      <c r="AY3" s="8">
        <v>0</v>
      </c>
      <c r="AZ3" s="22">
        <v>60</v>
      </c>
      <c r="BA3" s="34">
        <f t="shared" si="2"/>
        <v>8740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22">
        <v>0</v>
      </c>
      <c r="BH3" s="35">
        <f aca="true" t="shared" si="7" ref="BH3:BH42">SUM(AD3:BG3)</f>
        <v>43920</v>
      </c>
      <c r="BI3" s="36">
        <f t="shared" si="3"/>
        <v>72490</v>
      </c>
      <c r="BJ3" s="62"/>
    </row>
    <row r="4" spans="1:62" ht="18.75">
      <c r="A4" s="44">
        <v>3</v>
      </c>
      <c r="B4" s="23">
        <v>43808</v>
      </c>
      <c r="C4" s="24" t="s">
        <v>58</v>
      </c>
      <c r="D4" s="24" t="s">
        <v>59</v>
      </c>
      <c r="E4" s="18">
        <v>8</v>
      </c>
      <c r="F4" s="18">
        <v>1</v>
      </c>
      <c r="G4" s="21">
        <v>1</v>
      </c>
      <c r="H4" s="21">
        <v>31</v>
      </c>
      <c r="I4" s="83">
        <v>72100</v>
      </c>
      <c r="J4" s="8">
        <v>0</v>
      </c>
      <c r="K4" s="18">
        <f t="shared" si="4"/>
        <v>12257</v>
      </c>
      <c r="L4" s="22">
        <v>1800</v>
      </c>
      <c r="M4" s="29">
        <f t="shared" si="5"/>
        <v>306</v>
      </c>
      <c r="N4" s="18">
        <v>0</v>
      </c>
      <c r="O4" s="22">
        <f>ROUND((+I4+J4+K4)*10%,0)</f>
        <v>8436</v>
      </c>
      <c r="P4" s="10">
        <v>0</v>
      </c>
      <c r="Q4" s="22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22">
        <v>1000</v>
      </c>
      <c r="Y4" s="8">
        <v>0</v>
      </c>
      <c r="Z4" s="30">
        <v>0</v>
      </c>
      <c r="AA4" s="8">
        <v>0</v>
      </c>
      <c r="AB4" s="8">
        <v>0</v>
      </c>
      <c r="AC4" s="31">
        <f t="shared" si="6"/>
        <v>95899</v>
      </c>
      <c r="AD4" s="64">
        <v>5000</v>
      </c>
      <c r="AE4" s="8">
        <v>0</v>
      </c>
      <c r="AF4" s="7">
        <v>0</v>
      </c>
      <c r="AG4" s="11">
        <v>0</v>
      </c>
      <c r="AH4" s="33">
        <f t="shared" si="0"/>
        <v>8436</v>
      </c>
      <c r="AI4" s="33">
        <f t="shared" si="1"/>
        <v>8436</v>
      </c>
      <c r="AJ4" s="9">
        <v>0</v>
      </c>
      <c r="AK4" s="8">
        <v>0</v>
      </c>
      <c r="AL4" s="8">
        <v>0</v>
      </c>
      <c r="AM4" s="8">
        <v>0</v>
      </c>
      <c r="AN4" s="8">
        <v>0</v>
      </c>
      <c r="AO4" s="22">
        <v>0</v>
      </c>
      <c r="AP4" s="8">
        <v>0</v>
      </c>
      <c r="AQ4" s="22">
        <v>0</v>
      </c>
      <c r="AR4" s="7">
        <v>0</v>
      </c>
      <c r="AS4" s="48" t="s">
        <v>100</v>
      </c>
      <c r="AT4" s="17">
        <v>0</v>
      </c>
      <c r="AU4" s="12">
        <v>0</v>
      </c>
      <c r="AV4" s="7">
        <v>0</v>
      </c>
      <c r="AW4" s="8">
        <v>0</v>
      </c>
      <c r="AX4" s="8">
        <v>0</v>
      </c>
      <c r="AY4" s="8">
        <v>0</v>
      </c>
      <c r="AZ4" s="22">
        <v>60</v>
      </c>
      <c r="BA4" s="34">
        <f t="shared" si="2"/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22">
        <v>0</v>
      </c>
      <c r="BH4" s="35">
        <f t="shared" si="7"/>
        <v>21932</v>
      </c>
      <c r="BI4" s="36">
        <f t="shared" si="3"/>
        <v>73967</v>
      </c>
      <c r="BJ4" s="62"/>
    </row>
    <row r="5" spans="1:62" ht="27">
      <c r="A5" s="44">
        <v>4</v>
      </c>
      <c r="B5" s="23">
        <v>43538</v>
      </c>
      <c r="C5" s="24" t="s">
        <v>117</v>
      </c>
      <c r="D5" s="24" t="s">
        <v>118</v>
      </c>
      <c r="E5" s="65">
        <v>8</v>
      </c>
      <c r="F5" s="18">
        <v>1</v>
      </c>
      <c r="G5" s="21">
        <v>1</v>
      </c>
      <c r="H5" s="21">
        <v>31</v>
      </c>
      <c r="I5" s="84">
        <f>28948+36194</f>
        <v>65142</v>
      </c>
      <c r="J5" s="8">
        <v>0</v>
      </c>
      <c r="K5" s="18">
        <f t="shared" si="4"/>
        <v>11074</v>
      </c>
      <c r="L5" s="25">
        <v>0</v>
      </c>
      <c r="M5" s="29">
        <f t="shared" si="5"/>
        <v>0</v>
      </c>
      <c r="N5" s="18">
        <v>0</v>
      </c>
      <c r="O5" s="22">
        <f>ROUND((+I5+J5+K5)*10%,0)</f>
        <v>7622</v>
      </c>
      <c r="P5" s="10">
        <v>0</v>
      </c>
      <c r="Q5" s="22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22">
        <v>0</v>
      </c>
      <c r="Y5" s="8">
        <v>0</v>
      </c>
      <c r="Z5" s="30">
        <v>0</v>
      </c>
      <c r="AA5" s="8">
        <v>0</v>
      </c>
      <c r="AB5" s="8">
        <v>0</v>
      </c>
      <c r="AC5" s="31">
        <f t="shared" si="6"/>
        <v>83838</v>
      </c>
      <c r="AD5" s="64">
        <v>1000</v>
      </c>
      <c r="AE5" s="8">
        <v>0</v>
      </c>
      <c r="AF5" s="7">
        <v>0</v>
      </c>
      <c r="AG5" s="11">
        <v>0</v>
      </c>
      <c r="AH5" s="33">
        <f t="shared" si="0"/>
        <v>7622</v>
      </c>
      <c r="AI5" s="33">
        <f t="shared" si="1"/>
        <v>7622</v>
      </c>
      <c r="AJ5" s="9">
        <v>0</v>
      </c>
      <c r="AK5" s="8">
        <v>0</v>
      </c>
      <c r="AL5" s="8">
        <v>0</v>
      </c>
      <c r="AM5" s="8">
        <v>0</v>
      </c>
      <c r="AN5" s="8"/>
      <c r="AO5" s="22">
        <v>120</v>
      </c>
      <c r="AP5" s="8">
        <v>0</v>
      </c>
      <c r="AQ5" s="22">
        <v>0</v>
      </c>
      <c r="AR5" s="7">
        <v>0</v>
      </c>
      <c r="AS5" s="48" t="s">
        <v>100</v>
      </c>
      <c r="AT5" s="17">
        <v>0</v>
      </c>
      <c r="AU5" s="12">
        <v>0</v>
      </c>
      <c r="AV5" s="7">
        <v>0</v>
      </c>
      <c r="AW5" s="8">
        <v>0</v>
      </c>
      <c r="AX5" s="8">
        <v>0</v>
      </c>
      <c r="AY5" s="8">
        <v>0</v>
      </c>
      <c r="AZ5" s="22">
        <f>60+60</f>
        <v>120</v>
      </c>
      <c r="BA5" s="34">
        <f t="shared" si="2"/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22">
        <v>0</v>
      </c>
      <c r="BH5" s="35">
        <f t="shared" si="7"/>
        <v>16484</v>
      </c>
      <c r="BI5" s="36">
        <f t="shared" si="3"/>
        <v>67354</v>
      </c>
      <c r="BJ5" s="92" t="s">
        <v>131</v>
      </c>
    </row>
    <row r="6" spans="1:62" ht="18.75">
      <c r="A6" s="44">
        <v>5</v>
      </c>
      <c r="B6" s="23">
        <v>27816</v>
      </c>
      <c r="C6" s="24" t="s">
        <v>60</v>
      </c>
      <c r="D6" s="24" t="s">
        <v>61</v>
      </c>
      <c r="E6" s="18">
        <v>8</v>
      </c>
      <c r="F6" s="18">
        <v>1</v>
      </c>
      <c r="G6" s="21">
        <v>1</v>
      </c>
      <c r="H6" s="21">
        <v>31</v>
      </c>
      <c r="I6" s="83">
        <v>68000</v>
      </c>
      <c r="J6" s="8">
        <v>0</v>
      </c>
      <c r="K6" s="18">
        <f t="shared" si="4"/>
        <v>11560</v>
      </c>
      <c r="L6" s="22">
        <v>1800</v>
      </c>
      <c r="M6" s="29">
        <f t="shared" si="5"/>
        <v>306</v>
      </c>
      <c r="N6" s="18">
        <v>0</v>
      </c>
      <c r="O6" s="22">
        <f aca="true" t="shared" si="8" ref="O6:O37">ROUND((+I6+J6+K6)*10%,0)</f>
        <v>7956</v>
      </c>
      <c r="P6" s="10">
        <v>0</v>
      </c>
      <c r="Q6" s="22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22">
        <v>1000</v>
      </c>
      <c r="Y6" s="8">
        <v>0</v>
      </c>
      <c r="Z6" s="30">
        <v>0</v>
      </c>
      <c r="AA6" s="8">
        <v>0</v>
      </c>
      <c r="AB6" s="8">
        <v>0</v>
      </c>
      <c r="AC6" s="31">
        <f t="shared" si="6"/>
        <v>90622</v>
      </c>
      <c r="AD6" s="64">
        <v>4000</v>
      </c>
      <c r="AE6" s="8">
        <v>0</v>
      </c>
      <c r="AF6" s="7">
        <v>0</v>
      </c>
      <c r="AG6" s="11">
        <v>0</v>
      </c>
      <c r="AH6" s="33">
        <f t="shared" si="0"/>
        <v>7956</v>
      </c>
      <c r="AI6" s="33">
        <f t="shared" si="1"/>
        <v>7956</v>
      </c>
      <c r="AJ6" s="9">
        <v>0</v>
      </c>
      <c r="AK6" s="8">
        <v>0</v>
      </c>
      <c r="AL6" s="8">
        <v>0</v>
      </c>
      <c r="AM6" s="8">
        <v>0</v>
      </c>
      <c r="AN6" s="8">
        <v>0</v>
      </c>
      <c r="AO6" s="22">
        <v>0</v>
      </c>
      <c r="AP6" s="8">
        <v>0</v>
      </c>
      <c r="AQ6" s="22">
        <v>0</v>
      </c>
      <c r="AR6" s="7">
        <v>0</v>
      </c>
      <c r="AS6" s="48" t="s">
        <v>100</v>
      </c>
      <c r="AT6" s="17">
        <v>0</v>
      </c>
      <c r="AU6" s="12">
        <v>0</v>
      </c>
      <c r="AV6" s="7">
        <v>0</v>
      </c>
      <c r="AW6" s="8">
        <v>0</v>
      </c>
      <c r="AX6" s="8">
        <v>0</v>
      </c>
      <c r="AY6" s="8">
        <v>0</v>
      </c>
      <c r="AZ6" s="22">
        <v>60</v>
      </c>
      <c r="BA6" s="34">
        <f t="shared" si="2"/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22">
        <v>700</v>
      </c>
      <c r="BH6" s="35">
        <f t="shared" si="7"/>
        <v>20672</v>
      </c>
      <c r="BI6" s="36">
        <f t="shared" si="3"/>
        <v>69950</v>
      </c>
      <c r="BJ6" s="93" t="s">
        <v>126</v>
      </c>
    </row>
    <row r="7" spans="1:62" ht="18.75">
      <c r="A7" s="44">
        <v>6</v>
      </c>
      <c r="B7" s="23">
        <v>50851</v>
      </c>
      <c r="C7" s="26" t="s">
        <v>62</v>
      </c>
      <c r="D7" s="26" t="s">
        <v>63</v>
      </c>
      <c r="E7" s="18">
        <v>8</v>
      </c>
      <c r="F7" s="18">
        <v>1</v>
      </c>
      <c r="G7" s="21">
        <v>1</v>
      </c>
      <c r="H7" s="21">
        <v>31</v>
      </c>
      <c r="I7" s="83">
        <v>66000</v>
      </c>
      <c r="J7" s="8">
        <v>0</v>
      </c>
      <c r="K7" s="18">
        <f t="shared" si="4"/>
        <v>11220</v>
      </c>
      <c r="L7" s="22">
        <v>1800</v>
      </c>
      <c r="M7" s="29">
        <f t="shared" si="5"/>
        <v>306</v>
      </c>
      <c r="N7" s="18">
        <v>0</v>
      </c>
      <c r="O7" s="22">
        <f t="shared" si="8"/>
        <v>7722</v>
      </c>
      <c r="P7" s="10">
        <v>0</v>
      </c>
      <c r="Q7" s="22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22">
        <v>1000</v>
      </c>
      <c r="Y7" s="8">
        <v>0</v>
      </c>
      <c r="Z7" s="30">
        <v>0</v>
      </c>
      <c r="AA7" s="8">
        <v>0</v>
      </c>
      <c r="AB7" s="8">
        <v>0</v>
      </c>
      <c r="AC7" s="31">
        <f t="shared" si="6"/>
        <v>88048</v>
      </c>
      <c r="AD7" s="64">
        <v>4000</v>
      </c>
      <c r="AE7" s="8">
        <v>0</v>
      </c>
      <c r="AF7" s="7">
        <v>0</v>
      </c>
      <c r="AG7" s="11">
        <v>0</v>
      </c>
      <c r="AH7" s="33">
        <f t="shared" si="0"/>
        <v>7722</v>
      </c>
      <c r="AI7" s="33">
        <f t="shared" si="1"/>
        <v>7722</v>
      </c>
      <c r="AJ7" s="9">
        <v>0</v>
      </c>
      <c r="AK7" s="8">
        <v>0</v>
      </c>
      <c r="AL7" s="8">
        <v>0</v>
      </c>
      <c r="AM7" s="8">
        <v>0</v>
      </c>
      <c r="AN7" s="8">
        <v>0</v>
      </c>
      <c r="AO7" s="22">
        <v>120</v>
      </c>
      <c r="AP7" s="8">
        <v>0</v>
      </c>
      <c r="AQ7" s="22">
        <v>0</v>
      </c>
      <c r="AR7" s="7">
        <v>0</v>
      </c>
      <c r="AS7" s="48" t="s">
        <v>100</v>
      </c>
      <c r="AT7" s="17">
        <v>0</v>
      </c>
      <c r="AU7" s="12">
        <v>0</v>
      </c>
      <c r="AV7" s="7">
        <v>0</v>
      </c>
      <c r="AW7" s="8">
        <v>0</v>
      </c>
      <c r="AX7" s="8">
        <v>0</v>
      </c>
      <c r="AY7" s="8">
        <v>0</v>
      </c>
      <c r="AZ7" s="22">
        <v>60</v>
      </c>
      <c r="BA7" s="34">
        <f t="shared" si="2"/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22">
        <v>0</v>
      </c>
      <c r="BH7" s="35">
        <f t="shared" si="7"/>
        <v>19624</v>
      </c>
      <c r="BI7" s="36">
        <f t="shared" si="3"/>
        <v>68424</v>
      </c>
      <c r="BJ7" s="62"/>
    </row>
    <row r="8" spans="1:62" ht="18.75">
      <c r="A8" s="44">
        <v>7</v>
      </c>
      <c r="B8" s="27">
        <v>57400</v>
      </c>
      <c r="C8" s="58" t="s">
        <v>64</v>
      </c>
      <c r="D8" s="28" t="s">
        <v>65</v>
      </c>
      <c r="E8" s="18">
        <v>8</v>
      </c>
      <c r="F8" s="18">
        <v>1</v>
      </c>
      <c r="G8" s="21">
        <v>1</v>
      </c>
      <c r="H8" s="21">
        <v>31</v>
      </c>
      <c r="I8" s="85">
        <v>56900</v>
      </c>
      <c r="J8" s="8">
        <v>0</v>
      </c>
      <c r="K8" s="18">
        <f t="shared" si="4"/>
        <v>9673</v>
      </c>
      <c r="L8" s="18">
        <v>1800</v>
      </c>
      <c r="M8" s="29">
        <f t="shared" si="5"/>
        <v>306</v>
      </c>
      <c r="N8" s="18">
        <v>0</v>
      </c>
      <c r="O8" s="22">
        <f>ROUND((+I8+J8+K8)*10%,0)</f>
        <v>6657</v>
      </c>
      <c r="P8" s="10">
        <v>0</v>
      </c>
      <c r="Q8" s="1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18">
        <v>1000</v>
      </c>
      <c r="Y8" s="8">
        <v>0</v>
      </c>
      <c r="Z8" s="30">
        <v>0</v>
      </c>
      <c r="AA8" s="8">
        <v>0</v>
      </c>
      <c r="AB8" s="8">
        <v>0</v>
      </c>
      <c r="AC8" s="31">
        <f t="shared" si="6"/>
        <v>76336</v>
      </c>
      <c r="AD8" s="64">
        <v>3000</v>
      </c>
      <c r="AE8" s="8">
        <v>0</v>
      </c>
      <c r="AF8" s="7">
        <v>0</v>
      </c>
      <c r="AG8" s="11">
        <v>0</v>
      </c>
      <c r="AH8" s="33">
        <f t="shared" si="0"/>
        <v>6657</v>
      </c>
      <c r="AI8" s="33">
        <f t="shared" si="1"/>
        <v>6657</v>
      </c>
      <c r="AJ8" s="9">
        <v>0</v>
      </c>
      <c r="AK8" s="8">
        <v>0</v>
      </c>
      <c r="AL8" s="8">
        <v>0</v>
      </c>
      <c r="AM8" s="8">
        <v>0</v>
      </c>
      <c r="AN8" s="8">
        <v>0</v>
      </c>
      <c r="AO8" s="22">
        <v>120</v>
      </c>
      <c r="AP8" s="8">
        <v>0</v>
      </c>
      <c r="AQ8" s="22">
        <v>0</v>
      </c>
      <c r="AR8" s="7">
        <v>0</v>
      </c>
      <c r="AS8" s="48" t="s">
        <v>100</v>
      </c>
      <c r="AT8" s="17">
        <v>0</v>
      </c>
      <c r="AU8" s="12">
        <v>0</v>
      </c>
      <c r="AV8" s="7">
        <v>0</v>
      </c>
      <c r="AW8" s="8">
        <v>0</v>
      </c>
      <c r="AX8" s="8">
        <v>0</v>
      </c>
      <c r="AY8" s="8">
        <v>0</v>
      </c>
      <c r="AZ8" s="22">
        <v>60</v>
      </c>
      <c r="BA8" s="34">
        <f t="shared" si="2"/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22">
        <v>0</v>
      </c>
      <c r="BH8" s="35">
        <f t="shared" si="7"/>
        <v>16494</v>
      </c>
      <c r="BI8" s="36">
        <f t="shared" si="3"/>
        <v>59842</v>
      </c>
      <c r="BJ8" s="62"/>
    </row>
    <row r="9" spans="1:62" ht="18.75">
      <c r="A9" s="44">
        <v>8</v>
      </c>
      <c r="B9" s="27">
        <v>52071</v>
      </c>
      <c r="C9" s="58" t="s">
        <v>104</v>
      </c>
      <c r="D9" s="28" t="s">
        <v>106</v>
      </c>
      <c r="E9" s="18">
        <v>8</v>
      </c>
      <c r="F9" s="18">
        <v>1</v>
      </c>
      <c r="G9" s="50">
        <v>1</v>
      </c>
      <c r="H9" s="21">
        <v>31</v>
      </c>
      <c r="I9" s="85">
        <v>55200</v>
      </c>
      <c r="J9" s="51">
        <v>0</v>
      </c>
      <c r="K9" s="18">
        <f t="shared" si="4"/>
        <v>9384</v>
      </c>
      <c r="L9" s="18">
        <v>1800</v>
      </c>
      <c r="M9" s="29">
        <f t="shared" si="5"/>
        <v>306</v>
      </c>
      <c r="N9" s="18">
        <v>0</v>
      </c>
      <c r="O9" s="52">
        <f>ROUND((+I9+J9+K9)*10%,0)</f>
        <v>6458</v>
      </c>
      <c r="P9" s="10">
        <v>0</v>
      </c>
      <c r="Q9" s="18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18">
        <v>1000</v>
      </c>
      <c r="Y9" s="51">
        <v>0</v>
      </c>
      <c r="Z9" s="54">
        <v>0</v>
      </c>
      <c r="AA9" s="51">
        <v>0</v>
      </c>
      <c r="AB9" s="51">
        <v>0</v>
      </c>
      <c r="AC9" s="31">
        <f t="shared" si="6"/>
        <v>74148</v>
      </c>
      <c r="AD9" s="64">
        <v>1500</v>
      </c>
      <c r="AE9" s="51">
        <v>0</v>
      </c>
      <c r="AF9" s="17">
        <v>0</v>
      </c>
      <c r="AG9" s="55">
        <v>0</v>
      </c>
      <c r="AH9" s="33">
        <f t="shared" si="0"/>
        <v>6458</v>
      </c>
      <c r="AI9" s="33">
        <f t="shared" si="1"/>
        <v>6458</v>
      </c>
      <c r="AJ9" s="53">
        <v>0</v>
      </c>
      <c r="AK9" s="51">
        <v>0</v>
      </c>
      <c r="AL9" s="51">
        <v>0</v>
      </c>
      <c r="AM9" s="51">
        <v>0</v>
      </c>
      <c r="AN9" s="51">
        <v>0</v>
      </c>
      <c r="AO9" s="22">
        <v>120</v>
      </c>
      <c r="AP9" s="51">
        <v>0</v>
      </c>
      <c r="AQ9" s="52">
        <v>0</v>
      </c>
      <c r="AR9" s="17">
        <v>0</v>
      </c>
      <c r="AS9" s="56" t="s">
        <v>100</v>
      </c>
      <c r="AT9" s="17">
        <v>0</v>
      </c>
      <c r="AU9" s="12">
        <v>0</v>
      </c>
      <c r="AV9" s="17">
        <v>0</v>
      </c>
      <c r="AW9" s="51">
        <v>0</v>
      </c>
      <c r="AX9" s="51">
        <v>0</v>
      </c>
      <c r="AY9" s="51">
        <v>0</v>
      </c>
      <c r="AZ9" s="52">
        <v>60</v>
      </c>
      <c r="BA9" s="34">
        <f t="shared" si="2"/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2">
        <v>0</v>
      </c>
      <c r="BH9" s="35">
        <f t="shared" si="7"/>
        <v>14596</v>
      </c>
      <c r="BI9" s="36">
        <f t="shared" si="3"/>
        <v>59552</v>
      </c>
      <c r="BJ9" s="62"/>
    </row>
    <row r="10" spans="1:62" ht="18.75">
      <c r="A10" s="44">
        <v>9</v>
      </c>
      <c r="B10" s="27">
        <v>37529</v>
      </c>
      <c r="C10" s="58" t="s">
        <v>105</v>
      </c>
      <c r="D10" s="28" t="s">
        <v>107</v>
      </c>
      <c r="E10" s="18">
        <v>8</v>
      </c>
      <c r="F10" s="18">
        <v>1</v>
      </c>
      <c r="G10" s="50">
        <v>1</v>
      </c>
      <c r="H10" s="21">
        <v>31</v>
      </c>
      <c r="I10" s="85">
        <v>60400</v>
      </c>
      <c r="J10" s="51">
        <v>0</v>
      </c>
      <c r="K10" s="18">
        <f t="shared" si="4"/>
        <v>10268</v>
      </c>
      <c r="L10" s="18">
        <v>1800</v>
      </c>
      <c r="M10" s="29">
        <f t="shared" si="5"/>
        <v>306</v>
      </c>
      <c r="N10" s="18">
        <v>0</v>
      </c>
      <c r="O10" s="52">
        <v>0</v>
      </c>
      <c r="P10" s="10">
        <v>0</v>
      </c>
      <c r="Q10" s="18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18">
        <v>1000</v>
      </c>
      <c r="Y10" s="51">
        <v>0</v>
      </c>
      <c r="Z10" s="54">
        <f>ROUND((I10)*10%,0)</f>
        <v>6040</v>
      </c>
      <c r="AA10" s="51">
        <v>0</v>
      </c>
      <c r="AB10" s="51">
        <v>0</v>
      </c>
      <c r="AC10" s="31">
        <f t="shared" si="6"/>
        <v>79814</v>
      </c>
      <c r="AD10" s="64">
        <v>4000</v>
      </c>
      <c r="AE10" s="51">
        <v>0</v>
      </c>
      <c r="AF10" s="17">
        <v>0</v>
      </c>
      <c r="AG10" s="55">
        <v>0</v>
      </c>
      <c r="AH10" s="33">
        <v>0</v>
      </c>
      <c r="AI10" s="33">
        <v>0</v>
      </c>
      <c r="AJ10" s="53">
        <v>0</v>
      </c>
      <c r="AK10" s="51">
        <v>0</v>
      </c>
      <c r="AL10" s="51">
        <v>0</v>
      </c>
      <c r="AM10" s="51">
        <v>0</v>
      </c>
      <c r="AN10" s="51">
        <v>0</v>
      </c>
      <c r="AO10" s="22">
        <v>120</v>
      </c>
      <c r="AP10" s="51">
        <v>0</v>
      </c>
      <c r="AQ10" s="52">
        <v>15000</v>
      </c>
      <c r="AR10" s="17">
        <v>0</v>
      </c>
      <c r="AS10" s="56" t="s">
        <v>100</v>
      </c>
      <c r="AT10" s="17">
        <v>0</v>
      </c>
      <c r="AU10" s="12">
        <v>0</v>
      </c>
      <c r="AV10" s="17">
        <v>0</v>
      </c>
      <c r="AW10" s="51">
        <v>0</v>
      </c>
      <c r="AX10" s="51">
        <v>0</v>
      </c>
      <c r="AY10" s="51">
        <v>0</v>
      </c>
      <c r="AZ10" s="52">
        <v>60</v>
      </c>
      <c r="BA10" s="34">
        <f t="shared" si="2"/>
        <v>6040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2">
        <v>0</v>
      </c>
      <c r="BH10" s="35">
        <f t="shared" si="7"/>
        <v>25220</v>
      </c>
      <c r="BI10" s="36">
        <f t="shared" si="3"/>
        <v>54594</v>
      </c>
      <c r="BJ10" s="62"/>
    </row>
    <row r="11" spans="1:62" ht="18.75">
      <c r="A11" s="44">
        <v>10</v>
      </c>
      <c r="B11" s="27">
        <v>75559</v>
      </c>
      <c r="C11" s="58" t="s">
        <v>108</v>
      </c>
      <c r="D11" s="28" t="s">
        <v>109</v>
      </c>
      <c r="E11" s="18">
        <v>8</v>
      </c>
      <c r="F11" s="18">
        <v>1</v>
      </c>
      <c r="G11" s="50">
        <v>1</v>
      </c>
      <c r="H11" s="21">
        <v>31</v>
      </c>
      <c r="I11" s="86">
        <v>49000</v>
      </c>
      <c r="J11" s="51">
        <v>0</v>
      </c>
      <c r="K11" s="18">
        <f t="shared" si="4"/>
        <v>8330</v>
      </c>
      <c r="L11" s="18">
        <v>1800</v>
      </c>
      <c r="M11" s="29">
        <f t="shared" si="5"/>
        <v>306</v>
      </c>
      <c r="N11" s="18">
        <v>0</v>
      </c>
      <c r="O11" s="52">
        <f>ROUND((+I11+J11+K11)*10%,0)</f>
        <v>5733</v>
      </c>
      <c r="P11" s="10">
        <v>0</v>
      </c>
      <c r="Q11" s="18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18">
        <v>1000</v>
      </c>
      <c r="Y11" s="51">
        <v>0</v>
      </c>
      <c r="Z11" s="54">
        <v>0</v>
      </c>
      <c r="AA11" s="51">
        <v>0</v>
      </c>
      <c r="AB11" s="51">
        <v>0</v>
      </c>
      <c r="AC11" s="31">
        <f t="shared" si="6"/>
        <v>66169</v>
      </c>
      <c r="AD11" s="64">
        <v>1500</v>
      </c>
      <c r="AE11" s="51">
        <v>0</v>
      </c>
      <c r="AF11" s="17">
        <v>0</v>
      </c>
      <c r="AG11" s="55">
        <v>0</v>
      </c>
      <c r="AH11" s="33">
        <f aca="true" t="shared" si="9" ref="AH11:AH40">O11</f>
        <v>5733</v>
      </c>
      <c r="AI11" s="33">
        <f aca="true" t="shared" si="10" ref="AI11:AI40">O11</f>
        <v>5733</v>
      </c>
      <c r="AJ11" s="53">
        <v>0</v>
      </c>
      <c r="AK11" s="51">
        <v>0</v>
      </c>
      <c r="AL11" s="51">
        <v>0</v>
      </c>
      <c r="AM11" s="51">
        <v>0</v>
      </c>
      <c r="AN11" s="51">
        <v>0</v>
      </c>
      <c r="AO11" s="22">
        <v>120</v>
      </c>
      <c r="AP11" s="51">
        <v>0</v>
      </c>
      <c r="AQ11" s="52">
        <v>0</v>
      </c>
      <c r="AR11" s="17">
        <v>0</v>
      </c>
      <c r="AS11" s="56" t="s">
        <v>100</v>
      </c>
      <c r="AT11" s="17">
        <v>0</v>
      </c>
      <c r="AU11" s="12">
        <v>0</v>
      </c>
      <c r="AV11" s="17">
        <v>0</v>
      </c>
      <c r="AW11" s="51">
        <v>0</v>
      </c>
      <c r="AX11" s="51">
        <v>0</v>
      </c>
      <c r="AY11" s="51">
        <v>0</v>
      </c>
      <c r="AZ11" s="52">
        <v>60</v>
      </c>
      <c r="BA11" s="34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2">
        <v>0</v>
      </c>
      <c r="BH11" s="35">
        <f t="shared" si="7"/>
        <v>13146</v>
      </c>
      <c r="BI11" s="36">
        <f t="shared" si="3"/>
        <v>53023</v>
      </c>
      <c r="BJ11" s="82"/>
    </row>
    <row r="12" spans="1:62" ht="18.75">
      <c r="A12" s="44">
        <v>11</v>
      </c>
      <c r="B12" s="57">
        <v>62838</v>
      </c>
      <c r="C12" s="58" t="s">
        <v>66</v>
      </c>
      <c r="D12" s="58" t="s">
        <v>67</v>
      </c>
      <c r="E12" s="18">
        <v>7</v>
      </c>
      <c r="F12" s="18">
        <v>1</v>
      </c>
      <c r="G12" s="50">
        <v>1</v>
      </c>
      <c r="H12" s="21">
        <v>31</v>
      </c>
      <c r="I12" s="87">
        <v>50500</v>
      </c>
      <c r="J12" s="51">
        <v>0</v>
      </c>
      <c r="K12" s="18">
        <f t="shared" si="4"/>
        <v>8585</v>
      </c>
      <c r="L12" s="52">
        <v>1800</v>
      </c>
      <c r="M12" s="29">
        <f t="shared" si="5"/>
        <v>306</v>
      </c>
      <c r="N12" s="18">
        <v>0</v>
      </c>
      <c r="O12" s="52">
        <f t="shared" si="8"/>
        <v>5909</v>
      </c>
      <c r="P12" s="10">
        <v>0</v>
      </c>
      <c r="Q12" s="52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2">
        <v>1000</v>
      </c>
      <c r="Y12" s="51">
        <v>0</v>
      </c>
      <c r="Z12" s="54">
        <v>0</v>
      </c>
      <c r="AA12" s="51">
        <v>0</v>
      </c>
      <c r="AB12" s="51">
        <v>0</v>
      </c>
      <c r="AC12" s="31">
        <f t="shared" si="6"/>
        <v>68100</v>
      </c>
      <c r="AD12" s="64">
        <v>1500</v>
      </c>
      <c r="AE12" s="51">
        <v>0</v>
      </c>
      <c r="AF12" s="17">
        <v>0</v>
      </c>
      <c r="AG12" s="55">
        <v>0</v>
      </c>
      <c r="AH12" s="33">
        <f t="shared" si="9"/>
        <v>5909</v>
      </c>
      <c r="AI12" s="33">
        <f t="shared" si="10"/>
        <v>5909</v>
      </c>
      <c r="AJ12" s="53">
        <v>0</v>
      </c>
      <c r="AK12" s="51">
        <v>0</v>
      </c>
      <c r="AL12" s="51">
        <v>0</v>
      </c>
      <c r="AM12" s="51">
        <v>0</v>
      </c>
      <c r="AN12" s="51">
        <v>0</v>
      </c>
      <c r="AO12" s="22">
        <v>120</v>
      </c>
      <c r="AP12" s="51">
        <v>0</v>
      </c>
      <c r="AQ12" s="52">
        <v>0</v>
      </c>
      <c r="AR12" s="17">
        <v>0</v>
      </c>
      <c r="AS12" s="56" t="s">
        <v>100</v>
      </c>
      <c r="AT12" s="17">
        <v>0</v>
      </c>
      <c r="AU12" s="12">
        <v>0</v>
      </c>
      <c r="AV12" s="17">
        <v>0</v>
      </c>
      <c r="AW12" s="51">
        <v>0</v>
      </c>
      <c r="AX12" s="51">
        <v>0</v>
      </c>
      <c r="AY12" s="51">
        <v>0</v>
      </c>
      <c r="AZ12" s="52">
        <v>60</v>
      </c>
      <c r="BA12" s="34">
        <f aca="true" t="shared" si="11" ref="BA12:BA18">Z12</f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2">
        <v>0</v>
      </c>
      <c r="BH12" s="35">
        <f t="shared" si="7"/>
        <v>13498</v>
      </c>
      <c r="BI12" s="36">
        <f t="shared" si="3"/>
        <v>54602</v>
      </c>
      <c r="BJ12" s="62"/>
    </row>
    <row r="13" spans="1:62" ht="18.75">
      <c r="A13" s="44">
        <v>12</v>
      </c>
      <c r="B13" s="57">
        <v>62449</v>
      </c>
      <c r="C13" s="58" t="s">
        <v>68</v>
      </c>
      <c r="D13" s="58" t="s">
        <v>69</v>
      </c>
      <c r="E13" s="18">
        <v>7</v>
      </c>
      <c r="F13" s="18">
        <v>1</v>
      </c>
      <c r="G13" s="50">
        <v>1</v>
      </c>
      <c r="H13" s="21">
        <v>31</v>
      </c>
      <c r="I13" s="87">
        <v>50500</v>
      </c>
      <c r="J13" s="51">
        <v>0</v>
      </c>
      <c r="K13" s="18">
        <f t="shared" si="4"/>
        <v>8585</v>
      </c>
      <c r="L13" s="52">
        <v>1800</v>
      </c>
      <c r="M13" s="29">
        <f t="shared" si="5"/>
        <v>306</v>
      </c>
      <c r="N13" s="18">
        <v>0</v>
      </c>
      <c r="O13" s="52">
        <f t="shared" si="8"/>
        <v>5909</v>
      </c>
      <c r="P13" s="10">
        <v>0</v>
      </c>
      <c r="Q13" s="52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2">
        <v>1000</v>
      </c>
      <c r="Y13" s="51">
        <v>0</v>
      </c>
      <c r="Z13" s="54">
        <v>0</v>
      </c>
      <c r="AA13" s="51">
        <v>0</v>
      </c>
      <c r="AB13" s="51">
        <v>0</v>
      </c>
      <c r="AC13" s="31">
        <f t="shared" si="6"/>
        <v>68100</v>
      </c>
      <c r="AD13" s="64">
        <v>1500</v>
      </c>
      <c r="AE13" s="51">
        <v>0</v>
      </c>
      <c r="AF13" s="17">
        <v>0</v>
      </c>
      <c r="AG13" s="55">
        <v>0</v>
      </c>
      <c r="AH13" s="33">
        <f t="shared" si="9"/>
        <v>5909</v>
      </c>
      <c r="AI13" s="33">
        <f t="shared" si="10"/>
        <v>5909</v>
      </c>
      <c r="AJ13" s="53">
        <v>0</v>
      </c>
      <c r="AK13" s="51">
        <v>0</v>
      </c>
      <c r="AL13" s="51">
        <v>0</v>
      </c>
      <c r="AM13" s="51">
        <v>0</v>
      </c>
      <c r="AN13" s="51">
        <v>0</v>
      </c>
      <c r="AO13" s="22">
        <v>120</v>
      </c>
      <c r="AP13" s="51">
        <v>0</v>
      </c>
      <c r="AQ13" s="52">
        <v>0</v>
      </c>
      <c r="AR13" s="17">
        <v>0</v>
      </c>
      <c r="AS13" s="56" t="s">
        <v>100</v>
      </c>
      <c r="AT13" s="17">
        <v>0</v>
      </c>
      <c r="AU13" s="12">
        <v>0</v>
      </c>
      <c r="AV13" s="17">
        <v>0</v>
      </c>
      <c r="AW13" s="51">
        <v>0</v>
      </c>
      <c r="AX13" s="51">
        <v>0</v>
      </c>
      <c r="AY13" s="51">
        <v>0</v>
      </c>
      <c r="AZ13" s="52">
        <v>60</v>
      </c>
      <c r="BA13" s="34">
        <f t="shared" si="11"/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2">
        <v>0</v>
      </c>
      <c r="BH13" s="35">
        <f t="shared" si="7"/>
        <v>13498</v>
      </c>
      <c r="BI13" s="36">
        <f t="shared" si="3"/>
        <v>54602</v>
      </c>
      <c r="BJ13" s="62"/>
    </row>
    <row r="14" spans="1:62" ht="18.75">
      <c r="A14" s="44">
        <v>13</v>
      </c>
      <c r="B14" s="57">
        <v>62448</v>
      </c>
      <c r="C14" s="58" t="s">
        <v>111</v>
      </c>
      <c r="D14" s="58" t="s">
        <v>67</v>
      </c>
      <c r="E14" s="18">
        <v>7</v>
      </c>
      <c r="F14" s="18">
        <v>1</v>
      </c>
      <c r="G14" s="50">
        <v>1</v>
      </c>
      <c r="H14" s="21">
        <v>31</v>
      </c>
      <c r="I14" s="87">
        <v>50500</v>
      </c>
      <c r="J14" s="51">
        <v>0</v>
      </c>
      <c r="K14" s="18">
        <f t="shared" si="4"/>
        <v>8585</v>
      </c>
      <c r="L14" s="52">
        <v>1800</v>
      </c>
      <c r="M14" s="29">
        <f t="shared" si="5"/>
        <v>306</v>
      </c>
      <c r="N14" s="18">
        <v>0</v>
      </c>
      <c r="O14" s="52">
        <f t="shared" si="8"/>
        <v>5909</v>
      </c>
      <c r="P14" s="10">
        <v>0</v>
      </c>
      <c r="Q14" s="52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2">
        <v>1000</v>
      </c>
      <c r="Y14" s="51">
        <v>0</v>
      </c>
      <c r="Z14" s="54">
        <v>0</v>
      </c>
      <c r="AA14" s="51">
        <v>0</v>
      </c>
      <c r="AB14" s="51">
        <v>0</v>
      </c>
      <c r="AC14" s="31">
        <f t="shared" si="6"/>
        <v>68100</v>
      </c>
      <c r="AD14" s="64">
        <v>1500</v>
      </c>
      <c r="AE14" s="51">
        <v>0</v>
      </c>
      <c r="AF14" s="17">
        <v>0</v>
      </c>
      <c r="AG14" s="55">
        <v>0</v>
      </c>
      <c r="AH14" s="33">
        <f t="shared" si="9"/>
        <v>5909</v>
      </c>
      <c r="AI14" s="33">
        <f t="shared" si="10"/>
        <v>5909</v>
      </c>
      <c r="AJ14" s="53">
        <v>0</v>
      </c>
      <c r="AK14" s="51">
        <v>0</v>
      </c>
      <c r="AL14" s="51">
        <v>0</v>
      </c>
      <c r="AM14" s="51">
        <v>0</v>
      </c>
      <c r="AN14" s="51">
        <v>0</v>
      </c>
      <c r="AO14" s="22">
        <v>120</v>
      </c>
      <c r="AP14" s="51">
        <v>0</v>
      </c>
      <c r="AQ14" s="52">
        <v>0</v>
      </c>
      <c r="AR14" s="17">
        <v>0</v>
      </c>
      <c r="AS14" s="56" t="s">
        <v>100</v>
      </c>
      <c r="AT14" s="17">
        <v>0</v>
      </c>
      <c r="AU14" s="12">
        <v>0</v>
      </c>
      <c r="AV14" s="17">
        <v>0</v>
      </c>
      <c r="AW14" s="51">
        <v>0</v>
      </c>
      <c r="AX14" s="51">
        <v>0</v>
      </c>
      <c r="AY14" s="51">
        <v>0</v>
      </c>
      <c r="AZ14" s="52">
        <v>60</v>
      </c>
      <c r="BA14" s="34">
        <f t="shared" si="11"/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2">
        <v>0</v>
      </c>
      <c r="BH14" s="35">
        <f t="shared" si="7"/>
        <v>13498</v>
      </c>
      <c r="BI14" s="36">
        <f t="shared" si="3"/>
        <v>54602</v>
      </c>
      <c r="BJ14" s="62"/>
    </row>
    <row r="15" spans="1:62" ht="18.75">
      <c r="A15" s="44">
        <v>14</v>
      </c>
      <c r="B15" s="57">
        <v>68277</v>
      </c>
      <c r="C15" s="58" t="s">
        <v>70</v>
      </c>
      <c r="D15" s="58" t="s">
        <v>99</v>
      </c>
      <c r="E15" s="18">
        <v>7</v>
      </c>
      <c r="F15" s="18">
        <v>2</v>
      </c>
      <c r="G15" s="50">
        <v>1</v>
      </c>
      <c r="H15" s="21">
        <v>31</v>
      </c>
      <c r="I15" s="87">
        <v>49000</v>
      </c>
      <c r="J15" s="51">
        <v>0</v>
      </c>
      <c r="K15" s="18">
        <f t="shared" si="4"/>
        <v>8330</v>
      </c>
      <c r="L15" s="52">
        <v>1800</v>
      </c>
      <c r="M15" s="29">
        <f t="shared" si="5"/>
        <v>306</v>
      </c>
      <c r="N15" s="18">
        <v>0</v>
      </c>
      <c r="O15" s="52">
        <f t="shared" si="8"/>
        <v>5733</v>
      </c>
      <c r="P15" s="10">
        <v>0</v>
      </c>
      <c r="Q15" s="52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1000</v>
      </c>
      <c r="Y15" s="51">
        <v>0</v>
      </c>
      <c r="Z15" s="54">
        <v>0</v>
      </c>
      <c r="AA15" s="51">
        <v>0</v>
      </c>
      <c r="AB15" s="51">
        <v>0</v>
      </c>
      <c r="AC15" s="31">
        <f t="shared" si="6"/>
        <v>66169</v>
      </c>
      <c r="AD15" s="64">
        <v>1000</v>
      </c>
      <c r="AE15" s="51">
        <v>0</v>
      </c>
      <c r="AF15" s="17">
        <v>0</v>
      </c>
      <c r="AG15" s="55">
        <v>0</v>
      </c>
      <c r="AH15" s="33">
        <f t="shared" si="9"/>
        <v>5733</v>
      </c>
      <c r="AI15" s="33">
        <f t="shared" si="10"/>
        <v>5733</v>
      </c>
      <c r="AJ15" s="53">
        <v>0</v>
      </c>
      <c r="AK15" s="51">
        <v>0</v>
      </c>
      <c r="AL15" s="51">
        <v>0</v>
      </c>
      <c r="AM15" s="51">
        <v>0</v>
      </c>
      <c r="AN15" s="51">
        <v>0</v>
      </c>
      <c r="AO15" s="22">
        <v>0</v>
      </c>
      <c r="AP15" s="51">
        <v>0</v>
      </c>
      <c r="AQ15" s="52">
        <v>0</v>
      </c>
      <c r="AR15" s="17">
        <v>0</v>
      </c>
      <c r="AS15" s="56" t="s">
        <v>100</v>
      </c>
      <c r="AT15" s="17">
        <v>0</v>
      </c>
      <c r="AU15" s="12">
        <v>0</v>
      </c>
      <c r="AV15" s="17">
        <v>0</v>
      </c>
      <c r="AW15" s="51">
        <v>0</v>
      </c>
      <c r="AX15" s="51">
        <v>0</v>
      </c>
      <c r="AY15" s="51">
        <v>0</v>
      </c>
      <c r="AZ15" s="52">
        <v>60</v>
      </c>
      <c r="BA15" s="34">
        <f t="shared" si="11"/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2">
        <v>0</v>
      </c>
      <c r="BH15" s="35">
        <f t="shared" si="7"/>
        <v>12526</v>
      </c>
      <c r="BI15" s="36">
        <f t="shared" si="3"/>
        <v>53643</v>
      </c>
      <c r="BJ15" s="62"/>
    </row>
    <row r="16" spans="1:62" ht="18.75">
      <c r="A16" s="44">
        <v>15</v>
      </c>
      <c r="B16" s="57">
        <v>68441</v>
      </c>
      <c r="C16" s="58" t="s">
        <v>71</v>
      </c>
      <c r="D16" s="58" t="s">
        <v>72</v>
      </c>
      <c r="E16" s="18">
        <v>7</v>
      </c>
      <c r="F16" s="18">
        <v>1</v>
      </c>
      <c r="G16" s="50">
        <v>1</v>
      </c>
      <c r="H16" s="21">
        <v>31</v>
      </c>
      <c r="I16" s="87">
        <v>49000</v>
      </c>
      <c r="J16" s="51">
        <v>0</v>
      </c>
      <c r="K16" s="18">
        <f t="shared" si="4"/>
        <v>8330</v>
      </c>
      <c r="L16" s="52">
        <v>1800</v>
      </c>
      <c r="M16" s="29">
        <f t="shared" si="5"/>
        <v>306</v>
      </c>
      <c r="N16" s="18">
        <v>0</v>
      </c>
      <c r="O16" s="52">
        <f t="shared" si="8"/>
        <v>5733</v>
      </c>
      <c r="P16" s="10">
        <v>0</v>
      </c>
      <c r="Q16" s="52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2">
        <v>1000</v>
      </c>
      <c r="Y16" s="51">
        <v>0</v>
      </c>
      <c r="Z16" s="54">
        <v>0</v>
      </c>
      <c r="AA16" s="51">
        <v>0</v>
      </c>
      <c r="AB16" s="51">
        <v>0</v>
      </c>
      <c r="AC16" s="31">
        <f t="shared" si="6"/>
        <v>66169</v>
      </c>
      <c r="AD16" s="64">
        <v>1000</v>
      </c>
      <c r="AE16" s="51">
        <v>0</v>
      </c>
      <c r="AF16" s="17">
        <v>0</v>
      </c>
      <c r="AG16" s="55">
        <v>0</v>
      </c>
      <c r="AH16" s="33">
        <f t="shared" si="9"/>
        <v>5733</v>
      </c>
      <c r="AI16" s="33">
        <f t="shared" si="10"/>
        <v>5733</v>
      </c>
      <c r="AJ16" s="53">
        <v>0</v>
      </c>
      <c r="AK16" s="51">
        <v>0</v>
      </c>
      <c r="AL16" s="51">
        <v>0</v>
      </c>
      <c r="AM16" s="51">
        <v>0</v>
      </c>
      <c r="AN16" s="51">
        <v>0</v>
      </c>
      <c r="AO16" s="22">
        <v>0</v>
      </c>
      <c r="AP16" s="51">
        <v>0</v>
      </c>
      <c r="AQ16" s="52">
        <v>0</v>
      </c>
      <c r="AR16" s="17">
        <v>0</v>
      </c>
      <c r="AS16" s="56" t="s">
        <v>100</v>
      </c>
      <c r="AT16" s="17">
        <v>0</v>
      </c>
      <c r="AU16" s="12">
        <v>0</v>
      </c>
      <c r="AV16" s="17">
        <v>0</v>
      </c>
      <c r="AW16" s="51">
        <v>0</v>
      </c>
      <c r="AX16" s="51">
        <v>0</v>
      </c>
      <c r="AY16" s="51">
        <v>0</v>
      </c>
      <c r="AZ16" s="52">
        <v>60</v>
      </c>
      <c r="BA16" s="34">
        <f t="shared" si="11"/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2">
        <v>0</v>
      </c>
      <c r="BH16" s="35">
        <f t="shared" si="7"/>
        <v>12526</v>
      </c>
      <c r="BI16" s="36">
        <f t="shared" si="3"/>
        <v>53643</v>
      </c>
      <c r="BJ16" s="62"/>
    </row>
    <row r="17" spans="1:62" ht="18.75">
      <c r="A17" s="44">
        <v>16</v>
      </c>
      <c r="B17" s="57">
        <v>6169</v>
      </c>
      <c r="C17" s="60" t="s">
        <v>73</v>
      </c>
      <c r="D17" s="58" t="s">
        <v>74</v>
      </c>
      <c r="E17" s="18">
        <v>8</v>
      </c>
      <c r="F17" s="18">
        <v>1</v>
      </c>
      <c r="G17" s="50">
        <v>1</v>
      </c>
      <c r="H17" s="21">
        <v>31</v>
      </c>
      <c r="I17" s="87">
        <v>74300</v>
      </c>
      <c r="J17" s="51">
        <v>0</v>
      </c>
      <c r="K17" s="18">
        <f t="shared" si="4"/>
        <v>12631</v>
      </c>
      <c r="L17" s="52">
        <v>1800</v>
      </c>
      <c r="M17" s="29">
        <f t="shared" si="5"/>
        <v>306</v>
      </c>
      <c r="N17" s="18">
        <v>0</v>
      </c>
      <c r="O17" s="52">
        <v>0</v>
      </c>
      <c r="P17" s="10">
        <v>0</v>
      </c>
      <c r="Q17" s="52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1000</v>
      </c>
      <c r="Y17" s="51">
        <v>0</v>
      </c>
      <c r="Z17" s="54">
        <f>ROUND((I17)*10%,0)</f>
        <v>7430</v>
      </c>
      <c r="AA17" s="51">
        <v>0</v>
      </c>
      <c r="AB17" s="51">
        <v>0</v>
      </c>
      <c r="AC17" s="31">
        <f t="shared" si="6"/>
        <v>97467</v>
      </c>
      <c r="AD17" s="64">
        <v>7500</v>
      </c>
      <c r="AE17" s="51">
        <v>0</v>
      </c>
      <c r="AF17" s="17">
        <v>0</v>
      </c>
      <c r="AG17" s="55">
        <v>0</v>
      </c>
      <c r="AH17" s="33">
        <f t="shared" si="9"/>
        <v>0</v>
      </c>
      <c r="AI17" s="33">
        <f t="shared" si="10"/>
        <v>0</v>
      </c>
      <c r="AJ17" s="53">
        <v>0</v>
      </c>
      <c r="AK17" s="51">
        <v>0</v>
      </c>
      <c r="AL17" s="51">
        <v>0</v>
      </c>
      <c r="AM17" s="51">
        <v>0</v>
      </c>
      <c r="AN17" s="51">
        <v>0</v>
      </c>
      <c r="AO17" s="22">
        <v>120</v>
      </c>
      <c r="AP17" s="51">
        <v>0</v>
      </c>
      <c r="AQ17" s="59">
        <v>15000</v>
      </c>
      <c r="AR17" s="17">
        <v>0</v>
      </c>
      <c r="AS17" s="56" t="s">
        <v>100</v>
      </c>
      <c r="AT17" s="17">
        <v>0</v>
      </c>
      <c r="AU17" s="12">
        <v>0</v>
      </c>
      <c r="AV17" s="17">
        <v>0</v>
      </c>
      <c r="AW17" s="51">
        <v>0</v>
      </c>
      <c r="AX17" s="51">
        <v>0</v>
      </c>
      <c r="AY17" s="51">
        <v>0</v>
      </c>
      <c r="AZ17" s="52">
        <v>60</v>
      </c>
      <c r="BA17" s="34">
        <f t="shared" si="11"/>
        <v>7430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2">
        <v>0</v>
      </c>
      <c r="BH17" s="35">
        <f t="shared" si="7"/>
        <v>30110</v>
      </c>
      <c r="BI17" s="36">
        <f t="shared" si="3"/>
        <v>67357</v>
      </c>
      <c r="BJ17" s="62"/>
    </row>
    <row r="18" spans="1:62" ht="18.75">
      <c r="A18" s="44">
        <v>17</v>
      </c>
      <c r="B18" s="57">
        <v>48651</v>
      </c>
      <c r="C18" s="60" t="s">
        <v>112</v>
      </c>
      <c r="D18" s="58" t="s">
        <v>101</v>
      </c>
      <c r="E18" s="18">
        <v>7</v>
      </c>
      <c r="F18" s="18">
        <v>1</v>
      </c>
      <c r="G18" s="50">
        <v>1</v>
      </c>
      <c r="H18" s="21">
        <v>31</v>
      </c>
      <c r="I18" s="87">
        <v>56900</v>
      </c>
      <c r="J18" s="51">
        <v>0</v>
      </c>
      <c r="K18" s="18">
        <f t="shared" si="4"/>
        <v>9673</v>
      </c>
      <c r="L18" s="52">
        <v>1800</v>
      </c>
      <c r="M18" s="29">
        <f t="shared" si="5"/>
        <v>306</v>
      </c>
      <c r="N18" s="18">
        <v>0</v>
      </c>
      <c r="O18" s="52">
        <f t="shared" si="8"/>
        <v>6657</v>
      </c>
      <c r="P18" s="10">
        <v>0</v>
      </c>
      <c r="Q18" s="52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2">
        <v>0</v>
      </c>
      <c r="Y18" s="51">
        <v>0</v>
      </c>
      <c r="Z18" s="54">
        <v>0</v>
      </c>
      <c r="AA18" s="51">
        <v>0</v>
      </c>
      <c r="AB18" s="51">
        <v>0</v>
      </c>
      <c r="AC18" s="31">
        <f t="shared" si="6"/>
        <v>75336</v>
      </c>
      <c r="AD18" s="64">
        <v>3000</v>
      </c>
      <c r="AE18" s="51">
        <v>0</v>
      </c>
      <c r="AF18" s="17">
        <v>0</v>
      </c>
      <c r="AG18" s="55">
        <v>0</v>
      </c>
      <c r="AH18" s="33">
        <f t="shared" si="9"/>
        <v>6657</v>
      </c>
      <c r="AI18" s="33">
        <f t="shared" si="10"/>
        <v>6657</v>
      </c>
      <c r="AJ18" s="53">
        <v>0</v>
      </c>
      <c r="AK18" s="51">
        <v>0</v>
      </c>
      <c r="AL18" s="51">
        <v>0</v>
      </c>
      <c r="AM18" s="51">
        <v>0</v>
      </c>
      <c r="AN18" s="51">
        <v>0</v>
      </c>
      <c r="AO18" s="22">
        <v>120</v>
      </c>
      <c r="AP18" s="51">
        <v>0</v>
      </c>
      <c r="AQ18" s="52">
        <v>0</v>
      </c>
      <c r="AR18" s="17">
        <v>0</v>
      </c>
      <c r="AS18" s="56" t="s">
        <v>100</v>
      </c>
      <c r="AT18" s="17">
        <v>0</v>
      </c>
      <c r="AU18" s="12">
        <v>0</v>
      </c>
      <c r="AV18" s="17">
        <v>0</v>
      </c>
      <c r="AW18" s="51">
        <v>0</v>
      </c>
      <c r="AX18" s="51">
        <v>0</v>
      </c>
      <c r="AY18" s="51">
        <v>0</v>
      </c>
      <c r="AZ18" s="52">
        <v>60</v>
      </c>
      <c r="BA18" s="34">
        <f t="shared" si="11"/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2">
        <v>0</v>
      </c>
      <c r="BH18" s="35">
        <f t="shared" si="7"/>
        <v>16494</v>
      </c>
      <c r="BI18" s="36">
        <f t="shared" si="3"/>
        <v>58842</v>
      </c>
      <c r="BJ18" s="62"/>
    </row>
    <row r="19" spans="1:62" ht="18.75">
      <c r="A19" s="44">
        <v>18</v>
      </c>
      <c r="B19" s="57">
        <v>77169</v>
      </c>
      <c r="C19" s="60" t="s">
        <v>116</v>
      </c>
      <c r="D19" s="58" t="s">
        <v>114</v>
      </c>
      <c r="E19" s="18">
        <v>7</v>
      </c>
      <c r="F19" s="18">
        <v>1</v>
      </c>
      <c r="G19" s="50">
        <v>1</v>
      </c>
      <c r="H19" s="21">
        <v>31</v>
      </c>
      <c r="I19" s="87">
        <v>46200</v>
      </c>
      <c r="J19" s="51">
        <v>0</v>
      </c>
      <c r="K19" s="18">
        <f t="shared" si="4"/>
        <v>7854</v>
      </c>
      <c r="L19" s="52">
        <v>1800</v>
      </c>
      <c r="M19" s="29">
        <f t="shared" si="5"/>
        <v>306</v>
      </c>
      <c r="N19" s="18">
        <v>0</v>
      </c>
      <c r="O19" s="52">
        <f t="shared" si="8"/>
        <v>5405</v>
      </c>
      <c r="P19" s="10">
        <v>0</v>
      </c>
      <c r="Q19" s="52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2">
        <v>0</v>
      </c>
      <c r="Y19" s="51">
        <v>0</v>
      </c>
      <c r="Z19" s="54">
        <v>0</v>
      </c>
      <c r="AA19" s="51">
        <v>0</v>
      </c>
      <c r="AB19" s="51">
        <v>0</v>
      </c>
      <c r="AC19" s="31">
        <f t="shared" si="6"/>
        <v>61565</v>
      </c>
      <c r="AD19" s="64">
        <v>1000</v>
      </c>
      <c r="AE19" s="51">
        <v>0</v>
      </c>
      <c r="AF19" s="17">
        <v>0</v>
      </c>
      <c r="AG19" s="55">
        <v>0</v>
      </c>
      <c r="AH19" s="33">
        <f t="shared" si="9"/>
        <v>5405</v>
      </c>
      <c r="AI19" s="33">
        <f t="shared" si="10"/>
        <v>5405</v>
      </c>
      <c r="AJ19" s="53">
        <v>0</v>
      </c>
      <c r="AK19" s="51">
        <v>0</v>
      </c>
      <c r="AL19" s="51">
        <v>0</v>
      </c>
      <c r="AM19" s="51">
        <v>0</v>
      </c>
      <c r="AN19" s="51">
        <v>0</v>
      </c>
      <c r="AO19" s="22">
        <v>120</v>
      </c>
      <c r="AP19" s="51">
        <v>0</v>
      </c>
      <c r="AQ19" s="52">
        <v>0</v>
      </c>
      <c r="AR19" s="17">
        <v>0</v>
      </c>
      <c r="AS19" s="56" t="s">
        <v>100</v>
      </c>
      <c r="AT19" s="17">
        <v>0</v>
      </c>
      <c r="AU19" s="12">
        <v>0</v>
      </c>
      <c r="AV19" s="17">
        <v>0</v>
      </c>
      <c r="AW19" s="51">
        <v>0</v>
      </c>
      <c r="AX19" s="51">
        <v>0</v>
      </c>
      <c r="AY19" s="51">
        <v>0</v>
      </c>
      <c r="AZ19" s="52">
        <v>60</v>
      </c>
      <c r="BA19" s="34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2">
        <v>0</v>
      </c>
      <c r="BH19" s="35">
        <f t="shared" si="7"/>
        <v>11990</v>
      </c>
      <c r="BI19" s="36">
        <f t="shared" si="3"/>
        <v>49575</v>
      </c>
      <c r="BJ19" s="62"/>
    </row>
    <row r="20" spans="1:62" ht="18.75">
      <c r="A20" s="44">
        <v>19</v>
      </c>
      <c r="B20" s="57">
        <v>83087</v>
      </c>
      <c r="C20" s="60" t="s">
        <v>120</v>
      </c>
      <c r="D20" s="58" t="s">
        <v>121</v>
      </c>
      <c r="E20" s="18">
        <v>7</v>
      </c>
      <c r="F20" s="18">
        <v>1</v>
      </c>
      <c r="G20" s="50">
        <v>1</v>
      </c>
      <c r="H20" s="21">
        <v>31</v>
      </c>
      <c r="I20" s="59">
        <v>44900</v>
      </c>
      <c r="J20" s="51">
        <v>0</v>
      </c>
      <c r="K20" s="18">
        <f t="shared" si="4"/>
        <v>7633</v>
      </c>
      <c r="L20" s="52">
        <v>1800</v>
      </c>
      <c r="M20" s="29">
        <f t="shared" si="5"/>
        <v>306</v>
      </c>
      <c r="N20" s="18">
        <v>0</v>
      </c>
      <c r="O20" s="52">
        <f t="shared" si="8"/>
        <v>5253</v>
      </c>
      <c r="P20" s="10">
        <v>0</v>
      </c>
      <c r="Q20" s="52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2">
        <v>0</v>
      </c>
      <c r="Y20" s="51">
        <v>0</v>
      </c>
      <c r="Z20" s="54">
        <v>0</v>
      </c>
      <c r="AA20" s="51">
        <v>0</v>
      </c>
      <c r="AB20" s="51">
        <v>0</v>
      </c>
      <c r="AC20" s="31">
        <f>SUM(I20:AB20)</f>
        <v>59892</v>
      </c>
      <c r="AD20" s="64">
        <v>1000</v>
      </c>
      <c r="AE20" s="51">
        <v>0</v>
      </c>
      <c r="AF20" s="17">
        <v>0</v>
      </c>
      <c r="AG20" s="55">
        <v>0</v>
      </c>
      <c r="AH20" s="33">
        <f>O20</f>
        <v>5253</v>
      </c>
      <c r="AI20" s="33">
        <f>O20</f>
        <v>5253</v>
      </c>
      <c r="AJ20" s="53">
        <v>0</v>
      </c>
      <c r="AK20" s="51">
        <v>0</v>
      </c>
      <c r="AL20" s="51">
        <v>0</v>
      </c>
      <c r="AM20" s="51">
        <v>0</v>
      </c>
      <c r="AN20" s="51">
        <v>0</v>
      </c>
      <c r="AO20" s="22">
        <v>120</v>
      </c>
      <c r="AP20" s="51">
        <v>0</v>
      </c>
      <c r="AQ20" s="52">
        <v>0</v>
      </c>
      <c r="AR20" s="17">
        <v>0</v>
      </c>
      <c r="AS20" s="56" t="s">
        <v>100</v>
      </c>
      <c r="AT20" s="17">
        <v>0</v>
      </c>
      <c r="AU20" s="12">
        <v>0</v>
      </c>
      <c r="AV20" s="17">
        <v>0</v>
      </c>
      <c r="AW20" s="51">
        <v>0</v>
      </c>
      <c r="AX20" s="51">
        <v>0</v>
      </c>
      <c r="AY20" s="51">
        <v>0</v>
      </c>
      <c r="AZ20" s="52">
        <v>60</v>
      </c>
      <c r="BA20" s="34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2">
        <v>0</v>
      </c>
      <c r="BH20" s="35">
        <f>SUM(AD20:BG20)</f>
        <v>11686</v>
      </c>
      <c r="BI20" s="36">
        <f>SUM(AC20-BH20)</f>
        <v>48206</v>
      </c>
      <c r="BJ20" s="82"/>
    </row>
    <row r="21" spans="1:62" ht="18.75">
      <c r="A21" s="44">
        <v>20</v>
      </c>
      <c r="B21" s="57">
        <v>83088</v>
      </c>
      <c r="C21" s="60" t="s">
        <v>122</v>
      </c>
      <c r="D21" s="58" t="s">
        <v>123</v>
      </c>
      <c r="E21" s="18">
        <v>7</v>
      </c>
      <c r="F21" s="18">
        <v>1</v>
      </c>
      <c r="G21" s="50">
        <v>1</v>
      </c>
      <c r="H21" s="21">
        <v>31</v>
      </c>
      <c r="I21" s="59">
        <v>44900</v>
      </c>
      <c r="J21" s="51">
        <v>0</v>
      </c>
      <c r="K21" s="18">
        <f t="shared" si="4"/>
        <v>7633</v>
      </c>
      <c r="L21" s="52">
        <v>1800</v>
      </c>
      <c r="M21" s="29">
        <f t="shared" si="5"/>
        <v>306</v>
      </c>
      <c r="N21" s="18">
        <v>0</v>
      </c>
      <c r="O21" s="52">
        <f t="shared" si="8"/>
        <v>5253</v>
      </c>
      <c r="P21" s="10">
        <v>0</v>
      </c>
      <c r="Q21" s="52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2">
        <v>0</v>
      </c>
      <c r="Y21" s="51">
        <v>0</v>
      </c>
      <c r="Z21" s="54">
        <v>0</v>
      </c>
      <c r="AA21" s="51">
        <v>0</v>
      </c>
      <c r="AB21" s="51">
        <v>0</v>
      </c>
      <c r="AC21" s="31">
        <f>SUM(I21:AB21)</f>
        <v>59892</v>
      </c>
      <c r="AD21" s="64">
        <v>1000</v>
      </c>
      <c r="AE21" s="51">
        <v>0</v>
      </c>
      <c r="AF21" s="17">
        <v>0</v>
      </c>
      <c r="AG21" s="55">
        <v>0</v>
      </c>
      <c r="AH21" s="33">
        <f>O21</f>
        <v>5253</v>
      </c>
      <c r="AI21" s="33">
        <f>O21</f>
        <v>5253</v>
      </c>
      <c r="AJ21" s="53">
        <v>0</v>
      </c>
      <c r="AK21" s="51">
        <v>0</v>
      </c>
      <c r="AL21" s="51">
        <v>0</v>
      </c>
      <c r="AM21" s="51">
        <v>0</v>
      </c>
      <c r="AN21" s="51">
        <v>0</v>
      </c>
      <c r="AO21" s="22">
        <v>120</v>
      </c>
      <c r="AP21" s="51">
        <v>0</v>
      </c>
      <c r="AQ21" s="52">
        <v>0</v>
      </c>
      <c r="AR21" s="17">
        <v>0</v>
      </c>
      <c r="AS21" s="56" t="s">
        <v>100</v>
      </c>
      <c r="AT21" s="17">
        <v>0</v>
      </c>
      <c r="AU21" s="12">
        <v>0</v>
      </c>
      <c r="AV21" s="17">
        <v>0</v>
      </c>
      <c r="AW21" s="51">
        <v>0</v>
      </c>
      <c r="AX21" s="51">
        <v>0</v>
      </c>
      <c r="AY21" s="51">
        <v>0</v>
      </c>
      <c r="AZ21" s="52">
        <v>60</v>
      </c>
      <c r="BA21" s="34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2">
        <v>0</v>
      </c>
      <c r="BH21" s="35">
        <f>SUM(AD21:BG21)</f>
        <v>11686</v>
      </c>
      <c r="BI21" s="36">
        <f>SUM(AC21-BH21)</f>
        <v>48206</v>
      </c>
      <c r="BJ21" s="82"/>
    </row>
    <row r="22" spans="1:62" ht="18.75">
      <c r="A22" s="44">
        <v>21</v>
      </c>
      <c r="B22" s="57">
        <v>42652</v>
      </c>
      <c r="C22" s="67" t="s">
        <v>75</v>
      </c>
      <c r="D22" s="58" t="s">
        <v>76</v>
      </c>
      <c r="E22" s="18">
        <v>8</v>
      </c>
      <c r="F22" s="18">
        <v>1</v>
      </c>
      <c r="G22" s="50">
        <v>1</v>
      </c>
      <c r="H22" s="21">
        <v>31</v>
      </c>
      <c r="I22" s="87">
        <v>70000</v>
      </c>
      <c r="J22" s="51">
        <v>0</v>
      </c>
      <c r="K22" s="18">
        <f t="shared" si="4"/>
        <v>11900</v>
      </c>
      <c r="L22" s="52">
        <v>1800</v>
      </c>
      <c r="M22" s="29">
        <f t="shared" si="5"/>
        <v>306</v>
      </c>
      <c r="N22" s="18">
        <v>0</v>
      </c>
      <c r="O22" s="52">
        <v>0</v>
      </c>
      <c r="P22" s="10">
        <v>0</v>
      </c>
      <c r="Q22" s="52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2">
        <v>1000</v>
      </c>
      <c r="Y22" s="51">
        <v>0</v>
      </c>
      <c r="Z22" s="54">
        <f>ROUND((I22)*10%,0)</f>
        <v>7000</v>
      </c>
      <c r="AA22" s="51">
        <v>0</v>
      </c>
      <c r="AB22" s="51">
        <v>0</v>
      </c>
      <c r="AC22" s="31">
        <f t="shared" si="6"/>
        <v>92006</v>
      </c>
      <c r="AD22" s="64">
        <v>3000</v>
      </c>
      <c r="AE22" s="51">
        <v>0</v>
      </c>
      <c r="AF22" s="17">
        <v>0</v>
      </c>
      <c r="AG22" s="55">
        <v>0</v>
      </c>
      <c r="AH22" s="33">
        <f t="shared" si="9"/>
        <v>0</v>
      </c>
      <c r="AI22" s="33">
        <f t="shared" si="10"/>
        <v>0</v>
      </c>
      <c r="AJ22" s="53">
        <v>0</v>
      </c>
      <c r="AK22" s="51">
        <v>0</v>
      </c>
      <c r="AL22" s="51">
        <v>0</v>
      </c>
      <c r="AM22" s="51">
        <v>0</v>
      </c>
      <c r="AN22" s="51">
        <v>0</v>
      </c>
      <c r="AO22" s="22">
        <v>120</v>
      </c>
      <c r="AP22" s="51">
        <v>0</v>
      </c>
      <c r="AQ22" s="52">
        <v>14000</v>
      </c>
      <c r="AR22" s="17">
        <v>0</v>
      </c>
      <c r="AS22" s="56" t="s">
        <v>100</v>
      </c>
      <c r="AT22" s="17">
        <v>0</v>
      </c>
      <c r="AU22" s="12">
        <v>0</v>
      </c>
      <c r="AV22" s="17">
        <v>0</v>
      </c>
      <c r="AW22" s="51">
        <v>0</v>
      </c>
      <c r="AX22" s="51">
        <v>0</v>
      </c>
      <c r="AY22" s="51">
        <v>0</v>
      </c>
      <c r="AZ22" s="52">
        <v>60</v>
      </c>
      <c r="BA22" s="34">
        <f aca="true" t="shared" si="12" ref="BA22:BA42">Z22</f>
        <v>7000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2">
        <v>0</v>
      </c>
      <c r="BH22" s="35">
        <f t="shared" si="7"/>
        <v>24180</v>
      </c>
      <c r="BI22" s="36">
        <f t="shared" si="3"/>
        <v>67826</v>
      </c>
      <c r="BJ22" s="82" t="s">
        <v>128</v>
      </c>
    </row>
    <row r="23" spans="1:62" ht="18.75">
      <c r="A23" s="44">
        <v>22</v>
      </c>
      <c r="B23" s="23">
        <v>30236</v>
      </c>
      <c r="C23" s="68" t="s">
        <v>77</v>
      </c>
      <c r="D23" s="24" t="s">
        <v>78</v>
      </c>
      <c r="E23" s="18">
        <v>7</v>
      </c>
      <c r="F23" s="18">
        <v>1</v>
      </c>
      <c r="G23" s="21">
        <v>1</v>
      </c>
      <c r="H23" s="21">
        <v>31</v>
      </c>
      <c r="I23" s="83">
        <v>66000</v>
      </c>
      <c r="J23" s="8">
        <v>0</v>
      </c>
      <c r="K23" s="18">
        <f t="shared" si="4"/>
        <v>11220</v>
      </c>
      <c r="L23" s="22">
        <v>1800</v>
      </c>
      <c r="M23" s="29">
        <f t="shared" si="5"/>
        <v>306</v>
      </c>
      <c r="N23" s="18">
        <v>0</v>
      </c>
      <c r="O23" s="22">
        <v>0</v>
      </c>
      <c r="P23" s="10">
        <v>0</v>
      </c>
      <c r="Q23" s="22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22">
        <v>1000</v>
      </c>
      <c r="Y23" s="8">
        <v>0</v>
      </c>
      <c r="Z23" s="30">
        <f>ROUND((I23)*10%,0)</f>
        <v>6600</v>
      </c>
      <c r="AA23" s="8">
        <v>0</v>
      </c>
      <c r="AB23" s="8">
        <v>0</v>
      </c>
      <c r="AC23" s="31">
        <f t="shared" si="6"/>
        <v>86926</v>
      </c>
      <c r="AD23" s="64">
        <v>5000</v>
      </c>
      <c r="AE23" s="8">
        <v>0</v>
      </c>
      <c r="AF23" s="7">
        <v>0</v>
      </c>
      <c r="AG23" s="11">
        <v>0</v>
      </c>
      <c r="AH23" s="33">
        <f t="shared" si="9"/>
        <v>0</v>
      </c>
      <c r="AI23" s="33">
        <f t="shared" si="10"/>
        <v>0</v>
      </c>
      <c r="AJ23" s="9">
        <v>0</v>
      </c>
      <c r="AK23" s="8">
        <v>0</v>
      </c>
      <c r="AL23" s="8">
        <v>0</v>
      </c>
      <c r="AM23" s="8">
        <v>0</v>
      </c>
      <c r="AN23" s="8">
        <v>0</v>
      </c>
      <c r="AO23" s="22">
        <v>120</v>
      </c>
      <c r="AP23" s="8">
        <v>0</v>
      </c>
      <c r="AQ23" s="22">
        <v>25000</v>
      </c>
      <c r="AR23" s="7">
        <v>0</v>
      </c>
      <c r="AS23" s="48" t="s">
        <v>100</v>
      </c>
      <c r="AT23" s="17">
        <v>0</v>
      </c>
      <c r="AU23" s="12">
        <v>0</v>
      </c>
      <c r="AV23" s="7">
        <v>0</v>
      </c>
      <c r="AW23" s="8">
        <v>0</v>
      </c>
      <c r="AX23" s="8">
        <v>0</v>
      </c>
      <c r="AY23" s="8">
        <v>0</v>
      </c>
      <c r="AZ23" s="22">
        <v>60</v>
      </c>
      <c r="BA23" s="34">
        <f t="shared" si="12"/>
        <v>6600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22">
        <v>0</v>
      </c>
      <c r="BH23" s="35">
        <f t="shared" si="7"/>
        <v>36780</v>
      </c>
      <c r="BI23" s="36">
        <f t="shared" si="3"/>
        <v>50146</v>
      </c>
      <c r="BJ23" s="62"/>
    </row>
    <row r="24" spans="1:62" ht="18.75">
      <c r="A24" s="44">
        <v>23</v>
      </c>
      <c r="B24" s="23">
        <v>6604</v>
      </c>
      <c r="C24" s="66" t="s">
        <v>79</v>
      </c>
      <c r="D24" s="24" t="s">
        <v>80</v>
      </c>
      <c r="E24" s="18">
        <v>7</v>
      </c>
      <c r="F24" s="18">
        <v>1</v>
      </c>
      <c r="G24" s="21">
        <v>1</v>
      </c>
      <c r="H24" s="21">
        <v>31</v>
      </c>
      <c r="I24" s="83">
        <v>62200</v>
      </c>
      <c r="J24" s="8">
        <v>0</v>
      </c>
      <c r="K24" s="18">
        <f t="shared" si="4"/>
        <v>10574</v>
      </c>
      <c r="L24" s="22">
        <v>1800</v>
      </c>
      <c r="M24" s="29">
        <f t="shared" si="5"/>
        <v>306</v>
      </c>
      <c r="N24" s="18">
        <v>0</v>
      </c>
      <c r="O24" s="22">
        <v>0</v>
      </c>
      <c r="P24" s="10">
        <v>0</v>
      </c>
      <c r="Q24" s="22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22">
        <v>1000</v>
      </c>
      <c r="Y24" s="8">
        <v>0</v>
      </c>
      <c r="Z24" s="30">
        <f>ROUND((I24)*10%,0)</f>
        <v>6220</v>
      </c>
      <c r="AA24" s="8">
        <v>0</v>
      </c>
      <c r="AB24" s="8">
        <v>0</v>
      </c>
      <c r="AC24" s="31">
        <f t="shared" si="6"/>
        <v>82100</v>
      </c>
      <c r="AD24" s="64">
        <v>5000</v>
      </c>
      <c r="AE24" s="8">
        <v>0</v>
      </c>
      <c r="AF24" s="7">
        <v>0</v>
      </c>
      <c r="AG24" s="11">
        <v>0</v>
      </c>
      <c r="AH24" s="33">
        <f t="shared" si="9"/>
        <v>0</v>
      </c>
      <c r="AI24" s="33">
        <f t="shared" si="10"/>
        <v>0</v>
      </c>
      <c r="AJ24" s="9">
        <v>0</v>
      </c>
      <c r="AK24" s="8">
        <v>0</v>
      </c>
      <c r="AL24" s="8">
        <v>0</v>
      </c>
      <c r="AM24" s="8">
        <v>0</v>
      </c>
      <c r="AN24" s="8">
        <v>0</v>
      </c>
      <c r="AO24" s="22">
        <v>120</v>
      </c>
      <c r="AP24" s="8">
        <v>0</v>
      </c>
      <c r="AQ24" s="22">
        <v>20000</v>
      </c>
      <c r="AR24" s="7">
        <v>0</v>
      </c>
      <c r="AS24" s="48" t="s">
        <v>100</v>
      </c>
      <c r="AT24" s="17">
        <v>0</v>
      </c>
      <c r="AU24" s="12">
        <v>0</v>
      </c>
      <c r="AV24" s="7">
        <v>0</v>
      </c>
      <c r="AW24" s="8">
        <v>0</v>
      </c>
      <c r="AX24" s="8">
        <v>0</v>
      </c>
      <c r="AY24" s="8">
        <v>0</v>
      </c>
      <c r="AZ24" s="22">
        <v>60</v>
      </c>
      <c r="BA24" s="34">
        <f t="shared" si="12"/>
        <v>6220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22">
        <v>0</v>
      </c>
      <c r="BH24" s="35">
        <f t="shared" si="7"/>
        <v>31400</v>
      </c>
      <c r="BI24" s="36">
        <f t="shared" si="3"/>
        <v>50700</v>
      </c>
      <c r="BJ24" s="62"/>
    </row>
    <row r="25" spans="1:62" ht="18.75">
      <c r="A25" s="44">
        <v>24</v>
      </c>
      <c r="B25" s="23">
        <v>6256</v>
      </c>
      <c r="C25" s="66" t="s">
        <v>81</v>
      </c>
      <c r="D25" s="24" t="s">
        <v>80</v>
      </c>
      <c r="E25" s="18">
        <v>7</v>
      </c>
      <c r="F25" s="18">
        <v>1</v>
      </c>
      <c r="G25" s="21">
        <v>1</v>
      </c>
      <c r="H25" s="21">
        <v>31</v>
      </c>
      <c r="I25" s="83">
        <v>62200</v>
      </c>
      <c r="J25" s="8">
        <v>0</v>
      </c>
      <c r="K25" s="18">
        <f t="shared" si="4"/>
        <v>10574</v>
      </c>
      <c r="L25" s="22">
        <v>1800</v>
      </c>
      <c r="M25" s="29">
        <f t="shared" si="5"/>
        <v>306</v>
      </c>
      <c r="N25" s="18">
        <v>0</v>
      </c>
      <c r="O25" s="22">
        <v>0</v>
      </c>
      <c r="P25" s="10">
        <v>0</v>
      </c>
      <c r="Q25" s="22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22">
        <v>1000</v>
      </c>
      <c r="Y25" s="8">
        <v>0</v>
      </c>
      <c r="Z25" s="30">
        <f>ROUND((I25)*10%,0)</f>
        <v>6220</v>
      </c>
      <c r="AA25" s="8">
        <v>0</v>
      </c>
      <c r="AB25" s="8">
        <v>0</v>
      </c>
      <c r="AC25" s="31">
        <f t="shared" si="6"/>
        <v>82100</v>
      </c>
      <c r="AD25" s="64">
        <v>5000</v>
      </c>
      <c r="AE25" s="8">
        <v>0</v>
      </c>
      <c r="AF25" s="7">
        <v>0</v>
      </c>
      <c r="AG25" s="11">
        <v>0</v>
      </c>
      <c r="AH25" s="33">
        <f t="shared" si="9"/>
        <v>0</v>
      </c>
      <c r="AI25" s="33">
        <f t="shared" si="10"/>
        <v>0</v>
      </c>
      <c r="AJ25" s="9">
        <v>0</v>
      </c>
      <c r="AK25" s="8">
        <v>0</v>
      </c>
      <c r="AL25" s="8">
        <v>0</v>
      </c>
      <c r="AM25" s="8">
        <v>0</v>
      </c>
      <c r="AN25" s="8">
        <v>0</v>
      </c>
      <c r="AO25" s="22">
        <v>0</v>
      </c>
      <c r="AP25" s="8">
        <v>0</v>
      </c>
      <c r="AQ25" s="22">
        <v>15000</v>
      </c>
      <c r="AR25" s="7">
        <v>0</v>
      </c>
      <c r="AS25" s="48" t="s">
        <v>100</v>
      </c>
      <c r="AT25" s="17">
        <v>0</v>
      </c>
      <c r="AU25" s="12">
        <v>0</v>
      </c>
      <c r="AV25" s="7">
        <v>0</v>
      </c>
      <c r="AW25" s="8">
        <v>0</v>
      </c>
      <c r="AX25" s="8">
        <v>0</v>
      </c>
      <c r="AY25" s="8">
        <v>0</v>
      </c>
      <c r="AZ25" s="22">
        <v>60</v>
      </c>
      <c r="BA25" s="34">
        <f t="shared" si="12"/>
        <v>6220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22">
        <v>0</v>
      </c>
      <c r="BH25" s="35">
        <f t="shared" si="7"/>
        <v>26280</v>
      </c>
      <c r="BI25" s="36">
        <f t="shared" si="3"/>
        <v>55820</v>
      </c>
      <c r="BJ25" s="62"/>
    </row>
    <row r="26" spans="1:62" ht="18.75">
      <c r="A26" s="44">
        <v>25</v>
      </c>
      <c r="B26" s="23">
        <v>30046</v>
      </c>
      <c r="C26" s="66" t="s">
        <v>82</v>
      </c>
      <c r="D26" s="24" t="s">
        <v>80</v>
      </c>
      <c r="E26" s="18">
        <v>7</v>
      </c>
      <c r="F26" s="18">
        <v>1</v>
      </c>
      <c r="G26" s="21">
        <v>1</v>
      </c>
      <c r="H26" s="21">
        <v>31</v>
      </c>
      <c r="I26" s="83">
        <v>62200</v>
      </c>
      <c r="J26" s="8">
        <v>0</v>
      </c>
      <c r="K26" s="18">
        <f t="shared" si="4"/>
        <v>10574</v>
      </c>
      <c r="L26" s="22">
        <v>1800</v>
      </c>
      <c r="M26" s="29">
        <f t="shared" si="5"/>
        <v>306</v>
      </c>
      <c r="N26" s="18">
        <v>0</v>
      </c>
      <c r="O26" s="22">
        <v>0</v>
      </c>
      <c r="P26" s="10">
        <v>0</v>
      </c>
      <c r="Q26" s="22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22">
        <v>1000</v>
      </c>
      <c r="Y26" s="8">
        <v>0</v>
      </c>
      <c r="Z26" s="30">
        <f>ROUND((I26)*10%,0)</f>
        <v>6220</v>
      </c>
      <c r="AA26" s="8">
        <v>0</v>
      </c>
      <c r="AB26" s="8">
        <v>0</v>
      </c>
      <c r="AC26" s="31">
        <f t="shared" si="6"/>
        <v>82100</v>
      </c>
      <c r="AD26" s="64">
        <v>5000</v>
      </c>
      <c r="AE26" s="8">
        <v>0</v>
      </c>
      <c r="AF26" s="7">
        <v>0</v>
      </c>
      <c r="AG26" s="11">
        <v>0</v>
      </c>
      <c r="AH26" s="33">
        <f t="shared" si="9"/>
        <v>0</v>
      </c>
      <c r="AI26" s="33">
        <f t="shared" si="10"/>
        <v>0</v>
      </c>
      <c r="AJ26" s="9">
        <v>0</v>
      </c>
      <c r="AK26" s="8">
        <v>0</v>
      </c>
      <c r="AL26" s="8">
        <v>0</v>
      </c>
      <c r="AM26" s="8">
        <v>0</v>
      </c>
      <c r="AN26" s="8">
        <v>0</v>
      </c>
      <c r="AO26" s="22">
        <v>120</v>
      </c>
      <c r="AP26" s="8">
        <v>0</v>
      </c>
      <c r="AQ26" s="22">
        <v>20000</v>
      </c>
      <c r="AR26" s="7">
        <v>0</v>
      </c>
      <c r="AS26" s="48" t="s">
        <v>100</v>
      </c>
      <c r="AT26" s="17">
        <v>0</v>
      </c>
      <c r="AU26" s="12">
        <v>0</v>
      </c>
      <c r="AV26" s="7">
        <v>0</v>
      </c>
      <c r="AW26" s="8">
        <v>0</v>
      </c>
      <c r="AX26" s="8">
        <v>0</v>
      </c>
      <c r="AY26" s="8">
        <v>0</v>
      </c>
      <c r="AZ26" s="22">
        <v>60</v>
      </c>
      <c r="BA26" s="34">
        <f t="shared" si="12"/>
        <v>6220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22">
        <v>0</v>
      </c>
      <c r="BH26" s="35">
        <f t="shared" si="7"/>
        <v>31400</v>
      </c>
      <c r="BI26" s="36">
        <f t="shared" si="3"/>
        <v>50700</v>
      </c>
      <c r="BJ26" s="62"/>
    </row>
    <row r="27" spans="1:62" ht="18.75">
      <c r="A27" s="44">
        <v>26</v>
      </c>
      <c r="B27" s="23">
        <v>44748</v>
      </c>
      <c r="C27" s="66" t="s">
        <v>83</v>
      </c>
      <c r="D27" s="24" t="s">
        <v>80</v>
      </c>
      <c r="E27" s="18">
        <v>6</v>
      </c>
      <c r="F27" s="18">
        <v>1</v>
      </c>
      <c r="G27" s="21">
        <v>1</v>
      </c>
      <c r="H27" s="21">
        <v>31</v>
      </c>
      <c r="I27" s="83">
        <v>52000</v>
      </c>
      <c r="J27" s="8">
        <v>0</v>
      </c>
      <c r="K27" s="18">
        <f t="shared" si="4"/>
        <v>8840</v>
      </c>
      <c r="L27" s="22">
        <v>1800</v>
      </c>
      <c r="M27" s="29">
        <f t="shared" si="5"/>
        <v>306</v>
      </c>
      <c r="N27" s="18">
        <v>0</v>
      </c>
      <c r="O27" s="22">
        <f t="shared" si="8"/>
        <v>6084</v>
      </c>
      <c r="P27" s="10">
        <v>0</v>
      </c>
      <c r="Q27" s="22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22">
        <v>1000</v>
      </c>
      <c r="Y27" s="8">
        <v>0</v>
      </c>
      <c r="Z27" s="30">
        <v>0</v>
      </c>
      <c r="AA27" s="8">
        <v>0</v>
      </c>
      <c r="AB27" s="8">
        <v>0</v>
      </c>
      <c r="AC27" s="31">
        <f t="shared" si="6"/>
        <v>70030</v>
      </c>
      <c r="AD27" s="64">
        <v>1500</v>
      </c>
      <c r="AE27" s="8">
        <v>0</v>
      </c>
      <c r="AF27" s="7">
        <v>0</v>
      </c>
      <c r="AG27" s="11">
        <v>0</v>
      </c>
      <c r="AH27" s="33">
        <f t="shared" si="9"/>
        <v>6084</v>
      </c>
      <c r="AI27" s="33">
        <f t="shared" si="10"/>
        <v>6084</v>
      </c>
      <c r="AJ27" s="9">
        <v>0</v>
      </c>
      <c r="AK27" s="8">
        <v>0</v>
      </c>
      <c r="AL27" s="8">
        <v>0</v>
      </c>
      <c r="AM27" s="8">
        <v>0</v>
      </c>
      <c r="AN27" s="8">
        <v>0</v>
      </c>
      <c r="AO27" s="22">
        <v>120</v>
      </c>
      <c r="AP27" s="8">
        <v>0</v>
      </c>
      <c r="AQ27" s="22">
        <v>0</v>
      </c>
      <c r="AR27" s="7">
        <v>0</v>
      </c>
      <c r="AS27" s="48" t="s">
        <v>100</v>
      </c>
      <c r="AT27" s="17">
        <v>0</v>
      </c>
      <c r="AU27" s="12">
        <v>0</v>
      </c>
      <c r="AV27" s="7">
        <v>0</v>
      </c>
      <c r="AW27" s="8">
        <v>0</v>
      </c>
      <c r="AX27" s="8">
        <v>0</v>
      </c>
      <c r="AY27" s="8">
        <v>0</v>
      </c>
      <c r="AZ27" s="22">
        <v>60</v>
      </c>
      <c r="BA27" s="34">
        <f t="shared" si="12"/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22">
        <v>0</v>
      </c>
      <c r="BH27" s="35">
        <f t="shared" si="7"/>
        <v>13848</v>
      </c>
      <c r="BI27" s="36">
        <f t="shared" si="3"/>
        <v>56182</v>
      </c>
      <c r="BJ27" s="62"/>
    </row>
    <row r="28" spans="1:62" ht="18.75">
      <c r="A28" s="44">
        <v>27</v>
      </c>
      <c r="B28" s="23">
        <v>50741</v>
      </c>
      <c r="C28" s="66" t="s">
        <v>84</v>
      </c>
      <c r="D28" s="24" t="s">
        <v>80</v>
      </c>
      <c r="E28" s="18">
        <v>6</v>
      </c>
      <c r="F28" s="18">
        <v>1</v>
      </c>
      <c r="G28" s="21">
        <v>1</v>
      </c>
      <c r="H28" s="21">
        <v>31</v>
      </c>
      <c r="I28" s="83">
        <v>52000</v>
      </c>
      <c r="J28" s="8">
        <v>0</v>
      </c>
      <c r="K28" s="18">
        <f t="shared" si="4"/>
        <v>8840</v>
      </c>
      <c r="L28" s="22">
        <v>1800</v>
      </c>
      <c r="M28" s="29">
        <f t="shared" si="5"/>
        <v>306</v>
      </c>
      <c r="N28" s="18">
        <v>0</v>
      </c>
      <c r="O28" s="22">
        <f t="shared" si="8"/>
        <v>6084</v>
      </c>
      <c r="P28" s="10">
        <v>0</v>
      </c>
      <c r="Q28" s="22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22">
        <v>1000</v>
      </c>
      <c r="Y28" s="8">
        <v>0</v>
      </c>
      <c r="Z28" s="30">
        <v>0</v>
      </c>
      <c r="AA28" s="8">
        <v>0</v>
      </c>
      <c r="AB28" s="8">
        <v>0</v>
      </c>
      <c r="AC28" s="31">
        <f t="shared" si="6"/>
        <v>70030</v>
      </c>
      <c r="AD28" s="64">
        <v>1500</v>
      </c>
      <c r="AE28" s="8">
        <v>0</v>
      </c>
      <c r="AF28" s="7">
        <v>0</v>
      </c>
      <c r="AG28" s="11">
        <v>0</v>
      </c>
      <c r="AH28" s="33">
        <f t="shared" si="9"/>
        <v>6084</v>
      </c>
      <c r="AI28" s="33">
        <f t="shared" si="10"/>
        <v>6084</v>
      </c>
      <c r="AJ28" s="9">
        <v>0</v>
      </c>
      <c r="AK28" s="8">
        <v>0</v>
      </c>
      <c r="AL28" s="8">
        <v>0</v>
      </c>
      <c r="AM28" s="8">
        <v>0</v>
      </c>
      <c r="AN28" s="8">
        <v>0</v>
      </c>
      <c r="AO28" s="22">
        <v>120</v>
      </c>
      <c r="AP28" s="8">
        <v>0</v>
      </c>
      <c r="AQ28" s="22">
        <v>0</v>
      </c>
      <c r="AR28" s="7">
        <v>0</v>
      </c>
      <c r="AS28" s="48" t="s">
        <v>100</v>
      </c>
      <c r="AT28" s="17">
        <v>0</v>
      </c>
      <c r="AU28" s="12">
        <v>0</v>
      </c>
      <c r="AV28" s="7">
        <v>0</v>
      </c>
      <c r="AW28" s="8">
        <v>0</v>
      </c>
      <c r="AX28" s="8">
        <v>0</v>
      </c>
      <c r="AY28" s="8">
        <v>0</v>
      </c>
      <c r="AZ28" s="22">
        <v>60</v>
      </c>
      <c r="BA28" s="34">
        <f t="shared" si="12"/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22">
        <v>0</v>
      </c>
      <c r="BH28" s="35">
        <f t="shared" si="7"/>
        <v>13848</v>
      </c>
      <c r="BI28" s="36">
        <f t="shared" si="3"/>
        <v>56182</v>
      </c>
      <c r="BJ28" s="62"/>
    </row>
    <row r="29" spans="1:62" ht="18.75">
      <c r="A29" s="44">
        <v>28</v>
      </c>
      <c r="B29" s="23">
        <v>53612</v>
      </c>
      <c r="C29" s="66" t="s">
        <v>85</v>
      </c>
      <c r="D29" s="24" t="s">
        <v>80</v>
      </c>
      <c r="E29" s="18">
        <v>6</v>
      </c>
      <c r="F29" s="18">
        <v>1</v>
      </c>
      <c r="G29" s="21">
        <v>1</v>
      </c>
      <c r="H29" s="21">
        <v>31</v>
      </c>
      <c r="I29" s="83">
        <v>49000</v>
      </c>
      <c r="J29" s="8">
        <v>0</v>
      </c>
      <c r="K29" s="18">
        <f t="shared" si="4"/>
        <v>8330</v>
      </c>
      <c r="L29" s="22">
        <v>1800</v>
      </c>
      <c r="M29" s="29">
        <f t="shared" si="5"/>
        <v>306</v>
      </c>
      <c r="N29" s="18">
        <v>0</v>
      </c>
      <c r="O29" s="22">
        <f t="shared" si="8"/>
        <v>5733</v>
      </c>
      <c r="P29" s="10">
        <v>0</v>
      </c>
      <c r="Q29" s="32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22">
        <v>1000</v>
      </c>
      <c r="Y29" s="8">
        <v>0</v>
      </c>
      <c r="Z29" s="30">
        <v>0</v>
      </c>
      <c r="AA29" s="8">
        <v>0</v>
      </c>
      <c r="AB29" s="8">
        <v>0</v>
      </c>
      <c r="AC29" s="31">
        <f t="shared" si="6"/>
        <v>66169</v>
      </c>
      <c r="AD29" s="64">
        <v>1000</v>
      </c>
      <c r="AE29" s="8">
        <v>0</v>
      </c>
      <c r="AF29" s="7">
        <v>0</v>
      </c>
      <c r="AG29" s="11">
        <v>0</v>
      </c>
      <c r="AH29" s="33">
        <f t="shared" si="9"/>
        <v>5733</v>
      </c>
      <c r="AI29" s="33">
        <f t="shared" si="10"/>
        <v>5733</v>
      </c>
      <c r="AJ29" s="9">
        <v>0</v>
      </c>
      <c r="AK29" s="8">
        <v>0</v>
      </c>
      <c r="AL29" s="8">
        <v>0</v>
      </c>
      <c r="AM29" s="8">
        <v>0</v>
      </c>
      <c r="AN29" s="8">
        <v>0</v>
      </c>
      <c r="AO29" s="22">
        <v>120</v>
      </c>
      <c r="AP29" s="8">
        <v>0</v>
      </c>
      <c r="AQ29" s="22">
        <v>0</v>
      </c>
      <c r="AR29" s="7">
        <v>0</v>
      </c>
      <c r="AS29" s="48" t="s">
        <v>100</v>
      </c>
      <c r="AT29" s="17">
        <v>0</v>
      </c>
      <c r="AU29" s="12">
        <v>0</v>
      </c>
      <c r="AV29" s="7">
        <v>0</v>
      </c>
      <c r="AW29" s="8">
        <v>0</v>
      </c>
      <c r="AX29" s="8">
        <v>0</v>
      </c>
      <c r="AY29" s="8">
        <v>0</v>
      </c>
      <c r="AZ29" s="22">
        <v>60</v>
      </c>
      <c r="BA29" s="34">
        <f t="shared" si="12"/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22">
        <v>0</v>
      </c>
      <c r="BH29" s="35">
        <f t="shared" si="7"/>
        <v>12646</v>
      </c>
      <c r="BI29" s="36">
        <f t="shared" si="3"/>
        <v>53523</v>
      </c>
      <c r="BJ29" s="62"/>
    </row>
    <row r="30" spans="1:62" ht="18.75">
      <c r="A30" s="44">
        <v>29</v>
      </c>
      <c r="B30" s="23">
        <v>59903</v>
      </c>
      <c r="C30" s="66" t="s">
        <v>86</v>
      </c>
      <c r="D30" s="24" t="s">
        <v>80</v>
      </c>
      <c r="E30" s="18">
        <v>6</v>
      </c>
      <c r="F30" s="18">
        <v>1</v>
      </c>
      <c r="G30" s="21">
        <v>1</v>
      </c>
      <c r="H30" s="21">
        <v>31</v>
      </c>
      <c r="I30" s="83">
        <v>42300</v>
      </c>
      <c r="J30" s="8">
        <v>0</v>
      </c>
      <c r="K30" s="18">
        <f t="shared" si="4"/>
        <v>7191</v>
      </c>
      <c r="L30" s="22">
        <v>1800</v>
      </c>
      <c r="M30" s="29">
        <f t="shared" si="5"/>
        <v>306</v>
      </c>
      <c r="N30" s="18">
        <v>0</v>
      </c>
      <c r="O30" s="22">
        <f t="shared" si="8"/>
        <v>4949</v>
      </c>
      <c r="P30" s="10">
        <v>0</v>
      </c>
      <c r="Q30" s="32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22">
        <v>1000</v>
      </c>
      <c r="Y30" s="8">
        <v>0</v>
      </c>
      <c r="Z30" s="30">
        <v>0</v>
      </c>
      <c r="AA30" s="8">
        <v>0</v>
      </c>
      <c r="AB30" s="8">
        <v>0</v>
      </c>
      <c r="AC30" s="31">
        <f t="shared" si="6"/>
        <v>57546</v>
      </c>
      <c r="AD30" s="22">
        <v>500</v>
      </c>
      <c r="AE30" s="8">
        <v>0</v>
      </c>
      <c r="AF30" s="7">
        <v>0</v>
      </c>
      <c r="AG30" s="11">
        <v>0</v>
      </c>
      <c r="AH30" s="33">
        <f t="shared" si="9"/>
        <v>4949</v>
      </c>
      <c r="AI30" s="33">
        <f t="shared" si="10"/>
        <v>4949</v>
      </c>
      <c r="AJ30" s="9">
        <v>0</v>
      </c>
      <c r="AK30" s="8">
        <v>0</v>
      </c>
      <c r="AL30" s="8">
        <v>0</v>
      </c>
      <c r="AM30" s="8">
        <v>0</v>
      </c>
      <c r="AN30" s="8">
        <v>0</v>
      </c>
      <c r="AO30" s="22">
        <v>0</v>
      </c>
      <c r="AP30" s="8">
        <v>0</v>
      </c>
      <c r="AQ30" s="22">
        <v>0</v>
      </c>
      <c r="AR30" s="7">
        <v>0</v>
      </c>
      <c r="AS30" s="48" t="s">
        <v>100</v>
      </c>
      <c r="AT30" s="17">
        <v>0</v>
      </c>
      <c r="AU30" s="12">
        <v>0</v>
      </c>
      <c r="AV30" s="7">
        <v>0</v>
      </c>
      <c r="AW30" s="8">
        <v>0</v>
      </c>
      <c r="AX30" s="8">
        <v>0</v>
      </c>
      <c r="AY30" s="8">
        <v>0</v>
      </c>
      <c r="AZ30" s="22">
        <v>60</v>
      </c>
      <c r="BA30" s="34">
        <f t="shared" si="12"/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22">
        <v>0</v>
      </c>
      <c r="BH30" s="35">
        <f t="shared" si="7"/>
        <v>10458</v>
      </c>
      <c r="BI30" s="36">
        <f t="shared" si="3"/>
        <v>47088</v>
      </c>
      <c r="BJ30" s="62"/>
    </row>
    <row r="31" spans="1:62" ht="18.75">
      <c r="A31" s="44">
        <v>30</v>
      </c>
      <c r="B31" s="23">
        <v>68278</v>
      </c>
      <c r="C31" s="66" t="s">
        <v>124</v>
      </c>
      <c r="D31" s="24" t="s">
        <v>80</v>
      </c>
      <c r="E31" s="18">
        <v>6</v>
      </c>
      <c r="F31" s="18">
        <v>1</v>
      </c>
      <c r="G31" s="21">
        <v>1</v>
      </c>
      <c r="H31" s="21">
        <v>31</v>
      </c>
      <c r="I31" s="83">
        <v>38700</v>
      </c>
      <c r="J31" s="8">
        <v>0</v>
      </c>
      <c r="K31" s="18">
        <f t="shared" si="4"/>
        <v>6579</v>
      </c>
      <c r="L31" s="22">
        <v>1800</v>
      </c>
      <c r="M31" s="29">
        <f t="shared" si="5"/>
        <v>306</v>
      </c>
      <c r="N31" s="18">
        <v>0</v>
      </c>
      <c r="O31" s="22">
        <f t="shared" si="8"/>
        <v>4528</v>
      </c>
      <c r="P31" s="10">
        <v>0</v>
      </c>
      <c r="Q31" s="32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22">
        <v>1000</v>
      </c>
      <c r="Y31" s="8">
        <v>0</v>
      </c>
      <c r="Z31" s="30">
        <v>0</v>
      </c>
      <c r="AA31" s="8">
        <v>0</v>
      </c>
      <c r="AB31" s="8">
        <v>0</v>
      </c>
      <c r="AC31" s="31">
        <f t="shared" si="6"/>
        <v>52913</v>
      </c>
      <c r="AD31" s="22">
        <v>500</v>
      </c>
      <c r="AE31" s="8">
        <v>0</v>
      </c>
      <c r="AF31" s="7">
        <v>0</v>
      </c>
      <c r="AG31" s="11">
        <v>0</v>
      </c>
      <c r="AH31" s="33">
        <f t="shared" si="9"/>
        <v>4528</v>
      </c>
      <c r="AI31" s="33">
        <f t="shared" si="10"/>
        <v>4528</v>
      </c>
      <c r="AJ31" s="9">
        <v>0</v>
      </c>
      <c r="AK31" s="8">
        <v>0</v>
      </c>
      <c r="AL31" s="8">
        <v>0</v>
      </c>
      <c r="AM31" s="8">
        <v>0</v>
      </c>
      <c r="AN31" s="8">
        <v>0</v>
      </c>
      <c r="AO31" s="22">
        <v>120</v>
      </c>
      <c r="AP31" s="8">
        <v>0</v>
      </c>
      <c r="AQ31" s="22">
        <v>0</v>
      </c>
      <c r="AR31" s="7">
        <v>0</v>
      </c>
      <c r="AS31" s="48" t="s">
        <v>100</v>
      </c>
      <c r="AT31" s="17">
        <v>0</v>
      </c>
      <c r="AU31" s="12">
        <v>0</v>
      </c>
      <c r="AV31" s="7">
        <v>0</v>
      </c>
      <c r="AW31" s="8">
        <v>0</v>
      </c>
      <c r="AX31" s="8">
        <v>0</v>
      </c>
      <c r="AY31" s="8">
        <v>0</v>
      </c>
      <c r="AZ31" s="22">
        <v>60</v>
      </c>
      <c r="BA31" s="34">
        <f t="shared" si="12"/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22">
        <v>0</v>
      </c>
      <c r="BH31" s="35">
        <f t="shared" si="7"/>
        <v>9736</v>
      </c>
      <c r="BI31" s="36">
        <f t="shared" si="3"/>
        <v>43177</v>
      </c>
      <c r="BJ31" s="62"/>
    </row>
    <row r="32" spans="1:62" ht="18.75">
      <c r="A32" s="44">
        <v>31</v>
      </c>
      <c r="B32" s="23">
        <v>68443</v>
      </c>
      <c r="C32" s="66" t="s">
        <v>87</v>
      </c>
      <c r="D32" s="24" t="s">
        <v>80</v>
      </c>
      <c r="E32" s="18">
        <v>6</v>
      </c>
      <c r="F32" s="18">
        <v>1</v>
      </c>
      <c r="G32" s="21">
        <v>1</v>
      </c>
      <c r="H32" s="21">
        <v>31</v>
      </c>
      <c r="I32" s="83">
        <v>38700</v>
      </c>
      <c r="J32" s="8">
        <v>0</v>
      </c>
      <c r="K32" s="18">
        <f t="shared" si="4"/>
        <v>6579</v>
      </c>
      <c r="L32" s="25">
        <v>0</v>
      </c>
      <c r="M32" s="29">
        <f t="shared" si="5"/>
        <v>0</v>
      </c>
      <c r="N32" s="18">
        <v>0</v>
      </c>
      <c r="O32" s="22">
        <f t="shared" si="8"/>
        <v>4528</v>
      </c>
      <c r="P32" s="10">
        <v>0</v>
      </c>
      <c r="Q32" s="32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2">
        <v>1000</v>
      </c>
      <c r="Y32" s="8">
        <v>0</v>
      </c>
      <c r="Z32" s="30">
        <v>0</v>
      </c>
      <c r="AA32" s="8">
        <v>0</v>
      </c>
      <c r="AB32" s="8">
        <v>0</v>
      </c>
      <c r="AC32" s="31">
        <f t="shared" si="6"/>
        <v>50807</v>
      </c>
      <c r="AD32" s="22">
        <v>500</v>
      </c>
      <c r="AE32" s="8">
        <v>0</v>
      </c>
      <c r="AF32" s="7">
        <v>0</v>
      </c>
      <c r="AG32" s="11">
        <v>0</v>
      </c>
      <c r="AH32" s="33">
        <f t="shared" si="9"/>
        <v>4528</v>
      </c>
      <c r="AI32" s="33">
        <f t="shared" si="10"/>
        <v>4528</v>
      </c>
      <c r="AJ32" s="9">
        <v>0</v>
      </c>
      <c r="AK32" s="8">
        <v>0</v>
      </c>
      <c r="AL32" s="8">
        <v>0</v>
      </c>
      <c r="AM32" s="8">
        <v>0</v>
      </c>
      <c r="AN32" s="8">
        <v>0</v>
      </c>
      <c r="AO32" s="22">
        <v>120</v>
      </c>
      <c r="AP32" s="8">
        <v>0</v>
      </c>
      <c r="AQ32" s="22">
        <v>0</v>
      </c>
      <c r="AR32" s="7">
        <v>0</v>
      </c>
      <c r="AS32" s="48" t="s">
        <v>100</v>
      </c>
      <c r="AT32" s="17">
        <v>0</v>
      </c>
      <c r="AU32" s="12">
        <v>0</v>
      </c>
      <c r="AV32" s="7">
        <v>0</v>
      </c>
      <c r="AW32" s="8">
        <v>0</v>
      </c>
      <c r="AX32" s="8">
        <v>0</v>
      </c>
      <c r="AY32" s="8">
        <v>0</v>
      </c>
      <c r="AZ32" s="22">
        <v>60</v>
      </c>
      <c r="BA32" s="34">
        <f t="shared" si="12"/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22">
        <v>0</v>
      </c>
      <c r="BH32" s="35">
        <f t="shared" si="7"/>
        <v>9736</v>
      </c>
      <c r="BI32" s="36">
        <f t="shared" si="3"/>
        <v>41071</v>
      </c>
      <c r="BJ32" s="62"/>
    </row>
    <row r="33" spans="1:62" ht="18.75">
      <c r="A33" s="44">
        <v>32</v>
      </c>
      <c r="B33" s="23">
        <v>68442</v>
      </c>
      <c r="C33" s="66" t="s">
        <v>88</v>
      </c>
      <c r="D33" s="24" t="s">
        <v>80</v>
      </c>
      <c r="E33" s="18">
        <v>6</v>
      </c>
      <c r="F33" s="18">
        <v>1</v>
      </c>
      <c r="G33" s="21">
        <v>1</v>
      </c>
      <c r="H33" s="21">
        <v>31</v>
      </c>
      <c r="I33" s="83">
        <v>38700</v>
      </c>
      <c r="J33" s="8">
        <v>0</v>
      </c>
      <c r="K33" s="18">
        <f t="shared" si="4"/>
        <v>6579</v>
      </c>
      <c r="L33" s="22">
        <v>1800</v>
      </c>
      <c r="M33" s="29">
        <f t="shared" si="5"/>
        <v>306</v>
      </c>
      <c r="N33" s="18">
        <v>0</v>
      </c>
      <c r="O33" s="22">
        <f t="shared" si="8"/>
        <v>4528</v>
      </c>
      <c r="P33" s="10">
        <v>0</v>
      </c>
      <c r="Q33" s="32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22">
        <v>1000</v>
      </c>
      <c r="Y33" s="8">
        <v>0</v>
      </c>
      <c r="Z33" s="30">
        <v>0</v>
      </c>
      <c r="AA33" s="8">
        <v>0</v>
      </c>
      <c r="AB33" s="8">
        <v>0</v>
      </c>
      <c r="AC33" s="31">
        <f t="shared" si="6"/>
        <v>52913</v>
      </c>
      <c r="AD33" s="22">
        <v>500</v>
      </c>
      <c r="AE33" s="8">
        <v>0</v>
      </c>
      <c r="AF33" s="7">
        <v>0</v>
      </c>
      <c r="AG33" s="11">
        <v>0</v>
      </c>
      <c r="AH33" s="33">
        <f t="shared" si="9"/>
        <v>4528</v>
      </c>
      <c r="AI33" s="33">
        <f t="shared" si="10"/>
        <v>4528</v>
      </c>
      <c r="AJ33" s="9">
        <v>0</v>
      </c>
      <c r="AK33" s="8">
        <v>0</v>
      </c>
      <c r="AL33" s="8">
        <v>0</v>
      </c>
      <c r="AM33" s="8">
        <v>0</v>
      </c>
      <c r="AN33" s="8">
        <v>0</v>
      </c>
      <c r="AO33" s="22">
        <v>0</v>
      </c>
      <c r="AP33" s="8">
        <v>0</v>
      </c>
      <c r="AQ33" s="22">
        <v>0</v>
      </c>
      <c r="AR33" s="7">
        <v>0</v>
      </c>
      <c r="AS33" s="48" t="s">
        <v>100</v>
      </c>
      <c r="AT33" s="17">
        <v>0</v>
      </c>
      <c r="AU33" s="12">
        <v>0</v>
      </c>
      <c r="AV33" s="7">
        <v>0</v>
      </c>
      <c r="AW33" s="8">
        <v>0</v>
      </c>
      <c r="AX33" s="8">
        <v>0</v>
      </c>
      <c r="AY33" s="8">
        <v>0</v>
      </c>
      <c r="AZ33" s="22">
        <v>60</v>
      </c>
      <c r="BA33" s="34">
        <f t="shared" si="12"/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22">
        <v>0</v>
      </c>
      <c r="BH33" s="35">
        <f t="shared" si="7"/>
        <v>9616</v>
      </c>
      <c r="BI33" s="36">
        <f t="shared" si="3"/>
        <v>43297</v>
      </c>
      <c r="BJ33" s="62"/>
    </row>
    <row r="34" spans="1:62" ht="18.75">
      <c r="A34" s="44">
        <v>33</v>
      </c>
      <c r="B34" s="23">
        <v>68883</v>
      </c>
      <c r="C34" s="66" t="s">
        <v>89</v>
      </c>
      <c r="D34" s="24" t="s">
        <v>90</v>
      </c>
      <c r="E34" s="18">
        <v>6</v>
      </c>
      <c r="F34" s="18">
        <v>1</v>
      </c>
      <c r="G34" s="21">
        <v>1</v>
      </c>
      <c r="H34" s="21">
        <v>31</v>
      </c>
      <c r="I34" s="83">
        <v>38700</v>
      </c>
      <c r="J34" s="8">
        <v>0</v>
      </c>
      <c r="K34" s="18">
        <f t="shared" si="4"/>
        <v>6579</v>
      </c>
      <c r="L34" s="22">
        <v>1800</v>
      </c>
      <c r="M34" s="29">
        <f t="shared" si="5"/>
        <v>306</v>
      </c>
      <c r="N34" s="18">
        <v>0</v>
      </c>
      <c r="O34" s="22">
        <f t="shared" si="8"/>
        <v>4528</v>
      </c>
      <c r="P34" s="10">
        <v>0</v>
      </c>
      <c r="Q34" s="32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22">
        <v>1000</v>
      </c>
      <c r="Y34" s="8">
        <v>0</v>
      </c>
      <c r="Z34" s="30">
        <v>0</v>
      </c>
      <c r="AA34" s="8">
        <v>0</v>
      </c>
      <c r="AB34" s="8">
        <v>0</v>
      </c>
      <c r="AC34" s="31">
        <f t="shared" si="6"/>
        <v>52913</v>
      </c>
      <c r="AD34" s="22">
        <v>500</v>
      </c>
      <c r="AE34" s="8">
        <v>0</v>
      </c>
      <c r="AF34" s="7">
        <v>0</v>
      </c>
      <c r="AG34" s="11">
        <v>0</v>
      </c>
      <c r="AH34" s="33">
        <f t="shared" si="9"/>
        <v>4528</v>
      </c>
      <c r="AI34" s="33">
        <f t="shared" si="10"/>
        <v>4528</v>
      </c>
      <c r="AJ34" s="9">
        <v>0</v>
      </c>
      <c r="AK34" s="8">
        <v>0</v>
      </c>
      <c r="AL34" s="8">
        <v>0</v>
      </c>
      <c r="AM34" s="8">
        <v>0</v>
      </c>
      <c r="AN34" s="8">
        <v>0</v>
      </c>
      <c r="AO34" s="22">
        <v>120</v>
      </c>
      <c r="AP34" s="8">
        <v>0</v>
      </c>
      <c r="AQ34" s="22">
        <v>0</v>
      </c>
      <c r="AR34" s="7">
        <v>0</v>
      </c>
      <c r="AS34" s="48" t="s">
        <v>100</v>
      </c>
      <c r="AT34" s="17">
        <v>0</v>
      </c>
      <c r="AU34" s="12">
        <v>0</v>
      </c>
      <c r="AV34" s="7">
        <v>0</v>
      </c>
      <c r="AW34" s="8">
        <v>0</v>
      </c>
      <c r="AX34" s="8">
        <v>0</v>
      </c>
      <c r="AY34" s="8">
        <v>0</v>
      </c>
      <c r="AZ34" s="22">
        <v>60</v>
      </c>
      <c r="BA34" s="34">
        <f t="shared" si="12"/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22">
        <v>0</v>
      </c>
      <c r="BH34" s="35">
        <f t="shared" si="7"/>
        <v>9736</v>
      </c>
      <c r="BI34" s="36">
        <f t="shared" si="3"/>
        <v>43177</v>
      </c>
      <c r="BJ34" s="62"/>
    </row>
    <row r="35" spans="1:62" s="98" customFormat="1" ht="15">
      <c r="A35" s="94"/>
      <c r="B35" s="91"/>
      <c r="C35" s="91" t="s">
        <v>132</v>
      </c>
      <c r="D35" s="68"/>
      <c r="E35" s="95"/>
      <c r="F35" s="95"/>
      <c r="G35" s="96"/>
      <c r="H35" s="96"/>
      <c r="I35" s="97">
        <f>SUM(I2:I34)</f>
        <v>1860942</v>
      </c>
      <c r="J35" s="97">
        <f aca="true" t="shared" si="13" ref="J35:BI35">SUM(J2:J34)</f>
        <v>0</v>
      </c>
      <c r="K35" s="97">
        <f t="shared" si="13"/>
        <v>316360</v>
      </c>
      <c r="L35" s="97">
        <f t="shared" si="13"/>
        <v>59400</v>
      </c>
      <c r="M35" s="97">
        <f t="shared" si="13"/>
        <v>10098</v>
      </c>
      <c r="N35" s="97">
        <f t="shared" si="13"/>
        <v>0</v>
      </c>
      <c r="O35" s="97">
        <f t="shared" si="13"/>
        <v>143307</v>
      </c>
      <c r="P35" s="97">
        <f t="shared" si="13"/>
        <v>0</v>
      </c>
      <c r="Q35" s="97">
        <f t="shared" si="13"/>
        <v>0</v>
      </c>
      <c r="R35" s="97">
        <f t="shared" si="13"/>
        <v>0</v>
      </c>
      <c r="S35" s="97">
        <f t="shared" si="13"/>
        <v>0</v>
      </c>
      <c r="T35" s="97">
        <f t="shared" si="13"/>
        <v>0</v>
      </c>
      <c r="U35" s="97">
        <f t="shared" si="13"/>
        <v>0</v>
      </c>
      <c r="V35" s="97">
        <f t="shared" si="13"/>
        <v>0</v>
      </c>
      <c r="W35" s="97">
        <f t="shared" si="13"/>
        <v>0</v>
      </c>
      <c r="X35" s="97">
        <f t="shared" si="13"/>
        <v>28400</v>
      </c>
      <c r="Y35" s="97">
        <f t="shared" si="13"/>
        <v>0</v>
      </c>
      <c r="Z35" s="97">
        <f t="shared" si="13"/>
        <v>63610</v>
      </c>
      <c r="AA35" s="97">
        <f t="shared" si="13"/>
        <v>0</v>
      </c>
      <c r="AB35" s="97">
        <f t="shared" si="13"/>
        <v>0</v>
      </c>
      <c r="AC35" s="97">
        <f t="shared" si="13"/>
        <v>2482117</v>
      </c>
      <c r="AD35" s="97">
        <f t="shared" si="13"/>
        <v>94500</v>
      </c>
      <c r="AE35" s="97">
        <f t="shared" si="13"/>
        <v>0</v>
      </c>
      <c r="AF35" s="97">
        <f t="shared" si="13"/>
        <v>0</v>
      </c>
      <c r="AG35" s="97">
        <f t="shared" si="13"/>
        <v>0</v>
      </c>
      <c r="AH35" s="97">
        <f t="shared" si="13"/>
        <v>143307</v>
      </c>
      <c r="AI35" s="97">
        <f t="shared" si="13"/>
        <v>143307</v>
      </c>
      <c r="AJ35" s="97">
        <f t="shared" si="13"/>
        <v>0</v>
      </c>
      <c r="AK35" s="97">
        <f t="shared" si="13"/>
        <v>0</v>
      </c>
      <c r="AL35" s="97">
        <f t="shared" si="13"/>
        <v>0</v>
      </c>
      <c r="AM35" s="97">
        <f t="shared" si="13"/>
        <v>0</v>
      </c>
      <c r="AN35" s="97">
        <f t="shared" si="13"/>
        <v>0</v>
      </c>
      <c r="AO35" s="97">
        <f t="shared" si="13"/>
        <v>3000</v>
      </c>
      <c r="AP35" s="97">
        <f t="shared" si="13"/>
        <v>0</v>
      </c>
      <c r="AQ35" s="97">
        <f t="shared" si="13"/>
        <v>164000</v>
      </c>
      <c r="AR35" s="97">
        <f t="shared" si="13"/>
        <v>0</v>
      </c>
      <c r="AS35" s="97">
        <f t="shared" si="13"/>
        <v>0</v>
      </c>
      <c r="AT35" s="97">
        <f t="shared" si="13"/>
        <v>0</v>
      </c>
      <c r="AU35" s="97">
        <f t="shared" si="13"/>
        <v>0</v>
      </c>
      <c r="AV35" s="97">
        <f t="shared" si="13"/>
        <v>0</v>
      </c>
      <c r="AW35" s="97">
        <f t="shared" si="13"/>
        <v>0</v>
      </c>
      <c r="AX35" s="97">
        <f t="shared" si="13"/>
        <v>0</v>
      </c>
      <c r="AY35" s="97">
        <f t="shared" si="13"/>
        <v>0</v>
      </c>
      <c r="AZ35" s="97">
        <f t="shared" si="13"/>
        <v>2100</v>
      </c>
      <c r="BA35" s="97">
        <f t="shared" si="13"/>
        <v>63610</v>
      </c>
      <c r="BB35" s="97">
        <f t="shared" si="13"/>
        <v>0</v>
      </c>
      <c r="BC35" s="97">
        <f t="shared" si="13"/>
        <v>0</v>
      </c>
      <c r="BD35" s="97">
        <f t="shared" si="13"/>
        <v>0</v>
      </c>
      <c r="BE35" s="97">
        <f t="shared" si="13"/>
        <v>0</v>
      </c>
      <c r="BF35" s="97">
        <f t="shared" si="13"/>
        <v>0</v>
      </c>
      <c r="BG35" s="97">
        <f t="shared" si="13"/>
        <v>700</v>
      </c>
      <c r="BH35" s="97">
        <f t="shared" si="13"/>
        <v>614524</v>
      </c>
      <c r="BI35" s="97">
        <f t="shared" si="13"/>
        <v>1867593</v>
      </c>
      <c r="BJ35" s="62"/>
    </row>
    <row r="36" spans="1:62" ht="18.75">
      <c r="A36" s="44">
        <v>34</v>
      </c>
      <c r="B36" s="23">
        <v>57745</v>
      </c>
      <c r="C36" s="26" t="s">
        <v>115</v>
      </c>
      <c r="D36" s="24" t="s">
        <v>113</v>
      </c>
      <c r="E36" s="18">
        <v>4</v>
      </c>
      <c r="F36" s="18">
        <v>1</v>
      </c>
      <c r="G36" s="21">
        <v>1</v>
      </c>
      <c r="H36" s="21">
        <v>31</v>
      </c>
      <c r="I36" s="83">
        <v>26300</v>
      </c>
      <c r="J36" s="8">
        <v>0</v>
      </c>
      <c r="K36" s="18">
        <f t="shared" si="4"/>
        <v>4471</v>
      </c>
      <c r="L36" s="22">
        <v>1800</v>
      </c>
      <c r="M36" s="29">
        <f t="shared" si="5"/>
        <v>306</v>
      </c>
      <c r="N36" s="18">
        <v>0</v>
      </c>
      <c r="O36" s="22">
        <f t="shared" si="8"/>
        <v>3077</v>
      </c>
      <c r="P36" s="10">
        <v>0</v>
      </c>
      <c r="Q36" s="32">
        <v>700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22">
        <v>0</v>
      </c>
      <c r="Y36" s="8">
        <v>0</v>
      </c>
      <c r="Z36" s="30">
        <v>0</v>
      </c>
      <c r="AA36" s="8">
        <v>0</v>
      </c>
      <c r="AB36" s="8">
        <v>0</v>
      </c>
      <c r="AC36" s="31">
        <f t="shared" si="6"/>
        <v>36654</v>
      </c>
      <c r="AD36" s="22">
        <v>0</v>
      </c>
      <c r="AE36" s="8">
        <v>0</v>
      </c>
      <c r="AF36" s="7">
        <v>0</v>
      </c>
      <c r="AG36" s="11">
        <v>0</v>
      </c>
      <c r="AH36" s="33">
        <f t="shared" si="9"/>
        <v>3077</v>
      </c>
      <c r="AI36" s="33">
        <f t="shared" si="10"/>
        <v>3077</v>
      </c>
      <c r="AJ36" s="9">
        <v>0</v>
      </c>
      <c r="AK36" s="8">
        <v>0</v>
      </c>
      <c r="AL36" s="8">
        <v>0</v>
      </c>
      <c r="AM36" s="8">
        <v>0</v>
      </c>
      <c r="AN36" s="8">
        <v>0</v>
      </c>
      <c r="AO36" s="22">
        <v>150</v>
      </c>
      <c r="AP36" s="8">
        <v>0</v>
      </c>
      <c r="AQ36" s="22">
        <v>0</v>
      </c>
      <c r="AR36" s="7">
        <v>0</v>
      </c>
      <c r="AS36" s="48" t="s">
        <v>100</v>
      </c>
      <c r="AT36" s="17">
        <v>0</v>
      </c>
      <c r="AU36" s="12">
        <v>0</v>
      </c>
      <c r="AV36" s="7">
        <v>0</v>
      </c>
      <c r="AW36" s="8">
        <v>0</v>
      </c>
      <c r="AX36" s="8">
        <v>0</v>
      </c>
      <c r="AY36" s="8">
        <v>0</v>
      </c>
      <c r="AZ36" s="22">
        <v>30</v>
      </c>
      <c r="BA36" s="34">
        <f t="shared" si="12"/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22">
        <v>0</v>
      </c>
      <c r="BH36" s="35">
        <f t="shared" si="7"/>
        <v>6334</v>
      </c>
      <c r="BI36" s="36">
        <f t="shared" si="3"/>
        <v>30320</v>
      </c>
      <c r="BJ36" s="62"/>
    </row>
    <row r="37" spans="1:62" ht="18.75">
      <c r="A37" s="44">
        <v>35</v>
      </c>
      <c r="B37" s="23">
        <v>60835</v>
      </c>
      <c r="C37" s="26" t="s">
        <v>91</v>
      </c>
      <c r="D37" s="24" t="s">
        <v>92</v>
      </c>
      <c r="E37" s="18">
        <v>2</v>
      </c>
      <c r="F37" s="18">
        <v>1</v>
      </c>
      <c r="G37" s="21">
        <v>1</v>
      </c>
      <c r="H37" s="21">
        <v>31</v>
      </c>
      <c r="I37" s="83">
        <v>23100</v>
      </c>
      <c r="J37" s="8">
        <v>0</v>
      </c>
      <c r="K37" s="18">
        <f t="shared" si="4"/>
        <v>3927</v>
      </c>
      <c r="L37" s="22">
        <v>900</v>
      </c>
      <c r="M37" s="29">
        <f t="shared" si="5"/>
        <v>153</v>
      </c>
      <c r="N37" s="18">
        <v>0</v>
      </c>
      <c r="O37" s="22">
        <f t="shared" si="8"/>
        <v>2703</v>
      </c>
      <c r="P37" s="10">
        <v>0</v>
      </c>
      <c r="Q37" s="32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22">
        <v>1000</v>
      </c>
      <c r="Y37" s="8">
        <v>0</v>
      </c>
      <c r="Z37" s="30">
        <v>0</v>
      </c>
      <c r="AA37" s="8">
        <v>0</v>
      </c>
      <c r="AB37" s="8">
        <v>0</v>
      </c>
      <c r="AC37" s="31">
        <f t="shared" si="6"/>
        <v>31783</v>
      </c>
      <c r="AD37" s="22">
        <v>0</v>
      </c>
      <c r="AE37" s="8">
        <v>0</v>
      </c>
      <c r="AF37" s="7">
        <v>0</v>
      </c>
      <c r="AG37" s="11">
        <v>0</v>
      </c>
      <c r="AH37" s="33">
        <f t="shared" si="9"/>
        <v>2703</v>
      </c>
      <c r="AI37" s="33">
        <f t="shared" si="10"/>
        <v>2703</v>
      </c>
      <c r="AJ37" s="9">
        <v>0</v>
      </c>
      <c r="AK37" s="8">
        <v>0</v>
      </c>
      <c r="AL37" s="8">
        <v>0</v>
      </c>
      <c r="AM37" s="8">
        <v>0</v>
      </c>
      <c r="AN37" s="8">
        <v>0</v>
      </c>
      <c r="AO37" s="22">
        <v>150</v>
      </c>
      <c r="AP37" s="8">
        <v>0</v>
      </c>
      <c r="AQ37" s="22">
        <v>0</v>
      </c>
      <c r="AR37" s="7">
        <v>0</v>
      </c>
      <c r="AS37" s="48" t="s">
        <v>100</v>
      </c>
      <c r="AT37" s="17">
        <v>0</v>
      </c>
      <c r="AU37" s="12">
        <v>0</v>
      </c>
      <c r="AV37" s="7">
        <v>0</v>
      </c>
      <c r="AW37" s="8">
        <v>0</v>
      </c>
      <c r="AX37" s="8">
        <v>0</v>
      </c>
      <c r="AY37" s="8">
        <v>0</v>
      </c>
      <c r="AZ37" s="22">
        <v>30</v>
      </c>
      <c r="BA37" s="34">
        <f t="shared" si="12"/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22">
        <v>0</v>
      </c>
      <c r="BH37" s="35">
        <f t="shared" si="7"/>
        <v>5586</v>
      </c>
      <c r="BI37" s="36">
        <f t="shared" si="3"/>
        <v>26197</v>
      </c>
      <c r="BJ37" s="62"/>
    </row>
    <row r="38" spans="1:62" ht="18.75">
      <c r="A38" s="44">
        <v>36</v>
      </c>
      <c r="B38" s="23">
        <v>6244</v>
      </c>
      <c r="C38" s="26" t="s">
        <v>93</v>
      </c>
      <c r="D38" s="26" t="s">
        <v>110</v>
      </c>
      <c r="E38" s="86">
        <v>4</v>
      </c>
      <c r="F38" s="18">
        <v>1</v>
      </c>
      <c r="G38" s="21">
        <v>1</v>
      </c>
      <c r="H38" s="21">
        <v>31</v>
      </c>
      <c r="I38" s="83">
        <v>38600</v>
      </c>
      <c r="J38" s="8">
        <v>0</v>
      </c>
      <c r="K38" s="18">
        <f t="shared" si="4"/>
        <v>6562</v>
      </c>
      <c r="L38" s="22">
        <v>1800</v>
      </c>
      <c r="M38" s="29">
        <f t="shared" si="5"/>
        <v>306</v>
      </c>
      <c r="N38" s="18">
        <v>0</v>
      </c>
      <c r="O38" s="22">
        <v>0</v>
      </c>
      <c r="P38" s="10">
        <v>0</v>
      </c>
      <c r="Q38" s="22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22">
        <v>1000</v>
      </c>
      <c r="Y38" s="8">
        <v>0</v>
      </c>
      <c r="Z38" s="30">
        <f>ROUND((I38)*10%,0)</f>
        <v>3860</v>
      </c>
      <c r="AA38" s="8">
        <v>0</v>
      </c>
      <c r="AB38" s="81">
        <v>5000</v>
      </c>
      <c r="AC38" s="31">
        <f t="shared" si="6"/>
        <v>57128</v>
      </c>
      <c r="AD38" s="22">
        <v>0</v>
      </c>
      <c r="AE38" s="8">
        <v>0</v>
      </c>
      <c r="AF38" s="7">
        <v>0</v>
      </c>
      <c r="AG38" s="11">
        <v>0</v>
      </c>
      <c r="AH38" s="33">
        <f t="shared" si="9"/>
        <v>0</v>
      </c>
      <c r="AI38" s="33">
        <f t="shared" si="10"/>
        <v>0</v>
      </c>
      <c r="AJ38" s="9">
        <v>0</v>
      </c>
      <c r="AK38" s="8">
        <v>0</v>
      </c>
      <c r="AL38" s="8">
        <v>0</v>
      </c>
      <c r="AM38" s="8">
        <v>0</v>
      </c>
      <c r="AN38" s="8">
        <v>0</v>
      </c>
      <c r="AO38" s="22">
        <v>150</v>
      </c>
      <c r="AP38" s="8">
        <v>0</v>
      </c>
      <c r="AQ38" s="22">
        <v>10000</v>
      </c>
      <c r="AR38" s="7">
        <v>0</v>
      </c>
      <c r="AS38" s="48" t="s">
        <v>100</v>
      </c>
      <c r="AT38" s="17">
        <v>0</v>
      </c>
      <c r="AU38" s="12">
        <v>0</v>
      </c>
      <c r="AV38" s="7">
        <v>0</v>
      </c>
      <c r="AW38" s="8">
        <v>0</v>
      </c>
      <c r="AX38" s="8">
        <v>0</v>
      </c>
      <c r="AY38" s="8">
        <v>0</v>
      </c>
      <c r="AZ38" s="22">
        <v>30</v>
      </c>
      <c r="BA38" s="34">
        <f t="shared" si="12"/>
        <v>3860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22">
        <v>0</v>
      </c>
      <c r="BH38" s="35">
        <f t="shared" si="7"/>
        <v>14040</v>
      </c>
      <c r="BI38" s="36">
        <f t="shared" si="3"/>
        <v>43088</v>
      </c>
      <c r="BJ38" s="62" t="s">
        <v>127</v>
      </c>
    </row>
    <row r="39" spans="1:62" ht="18.75">
      <c r="A39" s="44">
        <v>37</v>
      </c>
      <c r="B39" s="23">
        <v>6586</v>
      </c>
      <c r="C39" s="26" t="s">
        <v>94</v>
      </c>
      <c r="D39" s="26" t="s">
        <v>95</v>
      </c>
      <c r="E39" s="18">
        <v>4</v>
      </c>
      <c r="F39" s="18">
        <v>1</v>
      </c>
      <c r="G39" s="21">
        <v>1</v>
      </c>
      <c r="H39" s="21">
        <v>31</v>
      </c>
      <c r="I39" s="83">
        <v>37500</v>
      </c>
      <c r="J39" s="8">
        <v>0</v>
      </c>
      <c r="K39" s="18">
        <f t="shared" si="4"/>
        <v>6375</v>
      </c>
      <c r="L39" s="22">
        <v>1800</v>
      </c>
      <c r="M39" s="29">
        <f t="shared" si="5"/>
        <v>306</v>
      </c>
      <c r="N39" s="85">
        <v>3000</v>
      </c>
      <c r="O39" s="32">
        <v>0</v>
      </c>
      <c r="P39" s="10">
        <v>0</v>
      </c>
      <c r="Q39" s="32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22">
        <v>1000</v>
      </c>
      <c r="Y39" s="8">
        <v>0</v>
      </c>
      <c r="Z39" s="30">
        <f>ROUND((I39)*10%,0)</f>
        <v>3750</v>
      </c>
      <c r="AA39" s="8">
        <v>0</v>
      </c>
      <c r="AB39" s="81">
        <v>5000</v>
      </c>
      <c r="AC39" s="31">
        <f t="shared" si="6"/>
        <v>58731</v>
      </c>
      <c r="AD39" s="22">
        <v>0</v>
      </c>
      <c r="AE39" s="8">
        <v>0</v>
      </c>
      <c r="AF39" s="7">
        <v>0</v>
      </c>
      <c r="AG39" s="11">
        <v>0</v>
      </c>
      <c r="AH39" s="33">
        <f t="shared" si="9"/>
        <v>0</v>
      </c>
      <c r="AI39" s="33">
        <f t="shared" si="10"/>
        <v>0</v>
      </c>
      <c r="AJ39" s="9">
        <v>0</v>
      </c>
      <c r="AK39" s="8">
        <v>0</v>
      </c>
      <c r="AL39" s="8">
        <v>0</v>
      </c>
      <c r="AM39" s="8">
        <v>0</v>
      </c>
      <c r="AN39" s="8">
        <v>0</v>
      </c>
      <c r="AO39" s="22">
        <v>150</v>
      </c>
      <c r="AP39" s="8">
        <v>0</v>
      </c>
      <c r="AQ39" s="22">
        <v>10000</v>
      </c>
      <c r="AR39" s="7">
        <v>0</v>
      </c>
      <c r="AS39" s="48" t="s">
        <v>100</v>
      </c>
      <c r="AT39" s="17">
        <v>0</v>
      </c>
      <c r="AU39" s="12">
        <v>0</v>
      </c>
      <c r="AV39" s="7">
        <v>0</v>
      </c>
      <c r="AW39" s="8">
        <v>0</v>
      </c>
      <c r="AX39" s="8">
        <v>0</v>
      </c>
      <c r="AY39" s="8">
        <v>0</v>
      </c>
      <c r="AZ39" s="22">
        <v>30</v>
      </c>
      <c r="BA39" s="34">
        <f t="shared" si="12"/>
        <v>3750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22">
        <v>0</v>
      </c>
      <c r="BH39" s="35">
        <f t="shared" si="7"/>
        <v>13930</v>
      </c>
      <c r="BI39" s="36">
        <f t="shared" si="3"/>
        <v>44801</v>
      </c>
      <c r="BJ39" s="62" t="s">
        <v>127</v>
      </c>
    </row>
    <row r="40" spans="1:62" ht="33">
      <c r="A40" s="44">
        <v>38</v>
      </c>
      <c r="B40" s="23">
        <v>30220</v>
      </c>
      <c r="C40" s="66" t="s">
        <v>96</v>
      </c>
      <c r="D40" s="26" t="s">
        <v>95</v>
      </c>
      <c r="E40" s="18">
        <v>3</v>
      </c>
      <c r="F40" s="18">
        <v>1</v>
      </c>
      <c r="G40" s="21">
        <v>1</v>
      </c>
      <c r="H40" s="21">
        <v>25</v>
      </c>
      <c r="I40" s="84">
        <v>27419</v>
      </c>
      <c r="J40" s="8">
        <v>0</v>
      </c>
      <c r="K40" s="18">
        <f t="shared" si="4"/>
        <v>4661</v>
      </c>
      <c r="L40" s="22">
        <v>1800</v>
      </c>
      <c r="M40" s="29">
        <f t="shared" si="5"/>
        <v>306</v>
      </c>
      <c r="N40" s="18">
        <v>0</v>
      </c>
      <c r="O40" s="22">
        <v>0</v>
      </c>
      <c r="P40" s="10">
        <v>0</v>
      </c>
      <c r="Q40" s="22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22">
        <v>1000</v>
      </c>
      <c r="Y40" s="8">
        <v>0</v>
      </c>
      <c r="Z40" s="30">
        <f>ROUND((I40)*10%,0)</f>
        <v>2742</v>
      </c>
      <c r="AA40" s="8">
        <v>0</v>
      </c>
      <c r="AB40" s="81">
        <v>5000</v>
      </c>
      <c r="AC40" s="31">
        <f t="shared" si="6"/>
        <v>42928</v>
      </c>
      <c r="AD40" s="22">
        <v>0</v>
      </c>
      <c r="AE40" s="8">
        <v>0</v>
      </c>
      <c r="AF40" s="7">
        <v>0</v>
      </c>
      <c r="AG40" s="11">
        <v>0</v>
      </c>
      <c r="AH40" s="33">
        <f t="shared" si="9"/>
        <v>0</v>
      </c>
      <c r="AI40" s="33">
        <f t="shared" si="10"/>
        <v>0</v>
      </c>
      <c r="AJ40" s="9">
        <v>0</v>
      </c>
      <c r="AK40" s="8">
        <v>0</v>
      </c>
      <c r="AL40" s="8">
        <v>0</v>
      </c>
      <c r="AM40" s="8">
        <v>0</v>
      </c>
      <c r="AN40" s="8">
        <v>0</v>
      </c>
      <c r="AO40" s="22">
        <v>150</v>
      </c>
      <c r="AP40" s="8">
        <v>0</v>
      </c>
      <c r="AQ40" s="22">
        <v>0</v>
      </c>
      <c r="AR40" s="7">
        <v>0</v>
      </c>
      <c r="AS40" s="48" t="s">
        <v>100</v>
      </c>
      <c r="AT40" s="17">
        <v>0</v>
      </c>
      <c r="AU40" s="12">
        <v>0</v>
      </c>
      <c r="AV40" s="7">
        <v>0</v>
      </c>
      <c r="AW40" s="8">
        <v>0</v>
      </c>
      <c r="AX40" s="8">
        <v>0</v>
      </c>
      <c r="AY40" s="8">
        <v>0</v>
      </c>
      <c r="AZ40" s="22">
        <v>360</v>
      </c>
      <c r="BA40" s="34">
        <f t="shared" si="12"/>
        <v>2742</v>
      </c>
      <c r="BB40" s="88">
        <v>11210</v>
      </c>
      <c r="BC40" s="8">
        <v>0</v>
      </c>
      <c r="BD40" s="8">
        <v>0</v>
      </c>
      <c r="BE40" s="8">
        <v>0</v>
      </c>
      <c r="BF40" s="8">
        <v>0</v>
      </c>
      <c r="BG40" s="22">
        <v>0</v>
      </c>
      <c r="BH40" s="35">
        <f t="shared" si="7"/>
        <v>14462</v>
      </c>
      <c r="BI40" s="36">
        <f t="shared" si="3"/>
        <v>28466</v>
      </c>
      <c r="BJ40" s="93" t="s">
        <v>129</v>
      </c>
    </row>
    <row r="41" spans="1:62" ht="18.75">
      <c r="A41" s="75">
        <v>39</v>
      </c>
      <c r="B41" s="23">
        <v>6239</v>
      </c>
      <c r="C41" s="66" t="s">
        <v>97</v>
      </c>
      <c r="D41" s="26" t="s">
        <v>95</v>
      </c>
      <c r="E41" s="86">
        <v>3</v>
      </c>
      <c r="F41" s="18">
        <v>1</v>
      </c>
      <c r="G41" s="21">
        <v>1</v>
      </c>
      <c r="H41" s="21">
        <v>31</v>
      </c>
      <c r="I41" s="83">
        <v>37200</v>
      </c>
      <c r="J41" s="8">
        <v>0</v>
      </c>
      <c r="K41" s="18">
        <f t="shared" si="4"/>
        <v>6324</v>
      </c>
      <c r="L41" s="22">
        <v>1800</v>
      </c>
      <c r="M41" s="29">
        <f t="shared" si="5"/>
        <v>306</v>
      </c>
      <c r="N41" s="85">
        <v>2976</v>
      </c>
      <c r="O41" s="22">
        <v>0</v>
      </c>
      <c r="P41" s="10">
        <v>0</v>
      </c>
      <c r="Q41" s="22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22">
        <v>1000</v>
      </c>
      <c r="Y41" s="8">
        <v>0</v>
      </c>
      <c r="Z41" s="30">
        <f>ROUND((I41)*10%,0)</f>
        <v>3720</v>
      </c>
      <c r="AA41" s="8">
        <v>0</v>
      </c>
      <c r="AB41" s="81">
        <v>5000</v>
      </c>
      <c r="AC41" s="31">
        <f>SUM(I41:AB41)</f>
        <v>58326</v>
      </c>
      <c r="AD41" s="22">
        <v>0</v>
      </c>
      <c r="AE41" s="8">
        <v>0</v>
      </c>
      <c r="AF41" s="7">
        <v>0</v>
      </c>
      <c r="AG41" s="11">
        <v>0</v>
      </c>
      <c r="AH41" s="33">
        <v>0</v>
      </c>
      <c r="AI41" s="33">
        <v>0</v>
      </c>
      <c r="AJ41" s="9">
        <v>0</v>
      </c>
      <c r="AK41" s="8">
        <v>0</v>
      </c>
      <c r="AL41" s="8">
        <v>0</v>
      </c>
      <c r="AM41" s="8">
        <v>0</v>
      </c>
      <c r="AN41" s="8">
        <v>0</v>
      </c>
      <c r="AO41" s="22">
        <v>150</v>
      </c>
      <c r="AP41" s="8">
        <v>0</v>
      </c>
      <c r="AQ41" s="25">
        <v>9000</v>
      </c>
      <c r="AR41" s="7">
        <v>0</v>
      </c>
      <c r="AS41" s="48" t="s">
        <v>100</v>
      </c>
      <c r="AT41" s="17">
        <v>0</v>
      </c>
      <c r="AU41" s="12">
        <v>0</v>
      </c>
      <c r="AV41" s="7">
        <v>0</v>
      </c>
      <c r="AW41" s="8">
        <v>0</v>
      </c>
      <c r="AX41" s="8">
        <v>0</v>
      </c>
      <c r="AY41" s="8">
        <v>0</v>
      </c>
      <c r="AZ41" s="22">
        <v>30</v>
      </c>
      <c r="BA41" s="34">
        <f t="shared" si="12"/>
        <v>3720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22">
        <v>0</v>
      </c>
      <c r="BH41" s="35">
        <f t="shared" si="7"/>
        <v>12900</v>
      </c>
      <c r="BI41" s="36">
        <f t="shared" si="3"/>
        <v>45426</v>
      </c>
      <c r="BJ41" s="62" t="s">
        <v>127</v>
      </c>
    </row>
    <row r="42" spans="1:62" ht="18.75">
      <c r="A42" s="75">
        <v>40</v>
      </c>
      <c r="B42" s="23">
        <v>6651</v>
      </c>
      <c r="C42" s="26" t="s">
        <v>98</v>
      </c>
      <c r="D42" s="26" t="s">
        <v>95</v>
      </c>
      <c r="E42" s="18">
        <v>3</v>
      </c>
      <c r="F42" s="18">
        <v>1</v>
      </c>
      <c r="G42" s="21">
        <v>1</v>
      </c>
      <c r="H42" s="21">
        <v>31</v>
      </c>
      <c r="I42" s="83">
        <v>35000</v>
      </c>
      <c r="J42" s="8">
        <v>0</v>
      </c>
      <c r="K42" s="18">
        <f t="shared" si="4"/>
        <v>5950</v>
      </c>
      <c r="L42" s="22">
        <v>1800</v>
      </c>
      <c r="M42" s="29">
        <f t="shared" si="5"/>
        <v>306</v>
      </c>
      <c r="N42" s="18">
        <v>0</v>
      </c>
      <c r="O42" s="22">
        <v>0</v>
      </c>
      <c r="P42" s="10">
        <v>0</v>
      </c>
      <c r="Q42" s="22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22">
        <v>1000</v>
      </c>
      <c r="Y42" s="8">
        <v>0</v>
      </c>
      <c r="Z42" s="30">
        <f>ROUND((I42)*10%,0)</f>
        <v>3500</v>
      </c>
      <c r="AA42" s="8">
        <v>0</v>
      </c>
      <c r="AB42" s="81">
        <v>5000</v>
      </c>
      <c r="AC42" s="31">
        <f t="shared" si="6"/>
        <v>52556</v>
      </c>
      <c r="AD42" s="22">
        <v>0</v>
      </c>
      <c r="AE42" s="8">
        <v>0</v>
      </c>
      <c r="AF42" s="7">
        <v>0</v>
      </c>
      <c r="AG42" s="11">
        <v>0</v>
      </c>
      <c r="AH42" s="33">
        <f>O42</f>
        <v>0</v>
      </c>
      <c r="AI42" s="33">
        <f>O42</f>
        <v>0</v>
      </c>
      <c r="AJ42" s="9">
        <v>0</v>
      </c>
      <c r="AK42" s="8">
        <v>0</v>
      </c>
      <c r="AL42" s="8">
        <v>0</v>
      </c>
      <c r="AM42" s="8">
        <v>0</v>
      </c>
      <c r="AN42" s="8">
        <v>0</v>
      </c>
      <c r="AO42" s="22">
        <v>150</v>
      </c>
      <c r="AP42" s="8">
        <v>0</v>
      </c>
      <c r="AQ42" s="22">
        <v>10000</v>
      </c>
      <c r="AR42" s="7">
        <v>0</v>
      </c>
      <c r="AS42" s="48" t="s">
        <v>100</v>
      </c>
      <c r="AT42" s="17">
        <v>0</v>
      </c>
      <c r="AU42" s="12">
        <v>0</v>
      </c>
      <c r="AV42" s="7">
        <v>0</v>
      </c>
      <c r="AW42" s="8">
        <v>0</v>
      </c>
      <c r="AX42" s="8">
        <v>0</v>
      </c>
      <c r="AY42" s="8">
        <v>0</v>
      </c>
      <c r="AZ42" s="22">
        <v>30</v>
      </c>
      <c r="BA42" s="34">
        <f t="shared" si="12"/>
        <v>3500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22">
        <v>0</v>
      </c>
      <c r="BH42" s="35">
        <f t="shared" si="7"/>
        <v>13680</v>
      </c>
      <c r="BI42" s="36">
        <f t="shared" si="3"/>
        <v>38876</v>
      </c>
      <c r="BJ42" s="62" t="s">
        <v>130</v>
      </c>
    </row>
    <row r="43" spans="1:62" s="98" customFormat="1" ht="15">
      <c r="A43" s="99"/>
      <c r="B43" s="91"/>
      <c r="C43" s="91" t="s">
        <v>133</v>
      </c>
      <c r="D43" s="66"/>
      <c r="E43" s="95"/>
      <c r="F43" s="95"/>
      <c r="G43" s="96"/>
      <c r="H43" s="96"/>
      <c r="I43" s="97">
        <f>SUM(I36:I42)</f>
        <v>225119</v>
      </c>
      <c r="J43" s="97">
        <f aca="true" t="shared" si="14" ref="J43:BI43">SUM(J36:J42)</f>
        <v>0</v>
      </c>
      <c r="K43" s="97">
        <f t="shared" si="14"/>
        <v>38270</v>
      </c>
      <c r="L43" s="97">
        <f t="shared" si="14"/>
        <v>11700</v>
      </c>
      <c r="M43" s="97">
        <f t="shared" si="14"/>
        <v>1989</v>
      </c>
      <c r="N43" s="97">
        <f t="shared" si="14"/>
        <v>5976</v>
      </c>
      <c r="O43" s="97">
        <f t="shared" si="14"/>
        <v>5780</v>
      </c>
      <c r="P43" s="97">
        <f t="shared" si="14"/>
        <v>0</v>
      </c>
      <c r="Q43" s="97">
        <f t="shared" si="14"/>
        <v>700</v>
      </c>
      <c r="R43" s="97">
        <f t="shared" si="14"/>
        <v>0</v>
      </c>
      <c r="S43" s="97">
        <f t="shared" si="14"/>
        <v>0</v>
      </c>
      <c r="T43" s="97">
        <f t="shared" si="14"/>
        <v>0</v>
      </c>
      <c r="U43" s="97">
        <f t="shared" si="14"/>
        <v>0</v>
      </c>
      <c r="V43" s="97">
        <f t="shared" si="14"/>
        <v>0</v>
      </c>
      <c r="W43" s="97">
        <f t="shared" si="14"/>
        <v>0</v>
      </c>
      <c r="X43" s="97">
        <f t="shared" si="14"/>
        <v>6000</v>
      </c>
      <c r="Y43" s="97">
        <f t="shared" si="14"/>
        <v>0</v>
      </c>
      <c r="Z43" s="97">
        <f t="shared" si="14"/>
        <v>17572</v>
      </c>
      <c r="AA43" s="97">
        <f t="shared" si="14"/>
        <v>0</v>
      </c>
      <c r="AB43" s="97">
        <f t="shared" si="14"/>
        <v>25000</v>
      </c>
      <c r="AC43" s="97">
        <f t="shared" si="14"/>
        <v>338106</v>
      </c>
      <c r="AD43" s="97">
        <f t="shared" si="14"/>
        <v>0</v>
      </c>
      <c r="AE43" s="97">
        <f t="shared" si="14"/>
        <v>0</v>
      </c>
      <c r="AF43" s="97">
        <f t="shared" si="14"/>
        <v>0</v>
      </c>
      <c r="AG43" s="97">
        <f t="shared" si="14"/>
        <v>0</v>
      </c>
      <c r="AH43" s="97">
        <f t="shared" si="14"/>
        <v>5780</v>
      </c>
      <c r="AI43" s="97">
        <f t="shared" si="14"/>
        <v>5780</v>
      </c>
      <c r="AJ43" s="97">
        <f t="shared" si="14"/>
        <v>0</v>
      </c>
      <c r="AK43" s="97">
        <f t="shared" si="14"/>
        <v>0</v>
      </c>
      <c r="AL43" s="97">
        <f t="shared" si="14"/>
        <v>0</v>
      </c>
      <c r="AM43" s="97">
        <f t="shared" si="14"/>
        <v>0</v>
      </c>
      <c r="AN43" s="97">
        <f t="shared" si="14"/>
        <v>0</v>
      </c>
      <c r="AO43" s="97">
        <f t="shared" si="14"/>
        <v>1050</v>
      </c>
      <c r="AP43" s="97">
        <f t="shared" si="14"/>
        <v>0</v>
      </c>
      <c r="AQ43" s="97">
        <f t="shared" si="14"/>
        <v>39000</v>
      </c>
      <c r="AR43" s="97">
        <f t="shared" si="14"/>
        <v>0</v>
      </c>
      <c r="AS43" s="97">
        <f t="shared" si="14"/>
        <v>0</v>
      </c>
      <c r="AT43" s="97">
        <f t="shared" si="14"/>
        <v>0</v>
      </c>
      <c r="AU43" s="97">
        <f t="shared" si="14"/>
        <v>0</v>
      </c>
      <c r="AV43" s="97">
        <f t="shared" si="14"/>
        <v>0</v>
      </c>
      <c r="AW43" s="97">
        <f t="shared" si="14"/>
        <v>0</v>
      </c>
      <c r="AX43" s="97">
        <f t="shared" si="14"/>
        <v>0</v>
      </c>
      <c r="AY43" s="97">
        <f t="shared" si="14"/>
        <v>0</v>
      </c>
      <c r="AZ43" s="97">
        <f t="shared" si="14"/>
        <v>540</v>
      </c>
      <c r="BA43" s="97">
        <f t="shared" si="14"/>
        <v>17572</v>
      </c>
      <c r="BB43" s="97">
        <f t="shared" si="14"/>
        <v>11210</v>
      </c>
      <c r="BC43" s="97">
        <f t="shared" si="14"/>
        <v>0</v>
      </c>
      <c r="BD43" s="97">
        <f t="shared" si="14"/>
        <v>0</v>
      </c>
      <c r="BE43" s="97">
        <f t="shared" si="14"/>
        <v>0</v>
      </c>
      <c r="BF43" s="97">
        <f t="shared" si="14"/>
        <v>0</v>
      </c>
      <c r="BG43" s="97">
        <f t="shared" si="14"/>
        <v>0</v>
      </c>
      <c r="BH43" s="97">
        <f t="shared" si="14"/>
        <v>80932</v>
      </c>
      <c r="BI43" s="97">
        <f t="shared" si="14"/>
        <v>257174</v>
      </c>
      <c r="BJ43" s="62"/>
    </row>
    <row r="44" spans="1:63" s="39" customFormat="1" ht="21">
      <c r="A44" s="45"/>
      <c r="B44" s="40"/>
      <c r="C44" s="40" t="s">
        <v>119</v>
      </c>
      <c r="D44" s="40"/>
      <c r="E44" s="38"/>
      <c r="F44" s="38"/>
      <c r="G44" s="41"/>
      <c r="H44" s="41"/>
      <c r="I44" s="42">
        <f>I35+I43</f>
        <v>2086061</v>
      </c>
      <c r="J44" s="42">
        <f aca="true" t="shared" si="15" ref="J44:BI44">J35+J43</f>
        <v>0</v>
      </c>
      <c r="K44" s="42">
        <f t="shared" si="15"/>
        <v>354630</v>
      </c>
      <c r="L44" s="42">
        <f t="shared" si="15"/>
        <v>71100</v>
      </c>
      <c r="M44" s="42">
        <f t="shared" si="15"/>
        <v>12087</v>
      </c>
      <c r="N44" s="42">
        <f t="shared" si="15"/>
        <v>5976</v>
      </c>
      <c r="O44" s="42">
        <f t="shared" si="15"/>
        <v>149087</v>
      </c>
      <c r="P44" s="42">
        <f t="shared" si="15"/>
        <v>0</v>
      </c>
      <c r="Q44" s="42">
        <f t="shared" si="15"/>
        <v>700</v>
      </c>
      <c r="R44" s="42">
        <f t="shared" si="15"/>
        <v>0</v>
      </c>
      <c r="S44" s="42">
        <f t="shared" si="15"/>
        <v>0</v>
      </c>
      <c r="T44" s="42">
        <f t="shared" si="15"/>
        <v>0</v>
      </c>
      <c r="U44" s="42">
        <f t="shared" si="15"/>
        <v>0</v>
      </c>
      <c r="V44" s="42">
        <f t="shared" si="15"/>
        <v>0</v>
      </c>
      <c r="W44" s="42">
        <f t="shared" si="15"/>
        <v>0</v>
      </c>
      <c r="X44" s="42">
        <f t="shared" si="15"/>
        <v>34400</v>
      </c>
      <c r="Y44" s="42">
        <f t="shared" si="15"/>
        <v>0</v>
      </c>
      <c r="Z44" s="42">
        <f t="shared" si="15"/>
        <v>81182</v>
      </c>
      <c r="AA44" s="42">
        <f t="shared" si="15"/>
        <v>0</v>
      </c>
      <c r="AB44" s="42">
        <f t="shared" si="15"/>
        <v>25000</v>
      </c>
      <c r="AC44" s="42">
        <f t="shared" si="15"/>
        <v>2820223</v>
      </c>
      <c r="AD44" s="42">
        <f t="shared" si="15"/>
        <v>94500</v>
      </c>
      <c r="AE44" s="42">
        <f t="shared" si="15"/>
        <v>0</v>
      </c>
      <c r="AF44" s="42">
        <f t="shared" si="15"/>
        <v>0</v>
      </c>
      <c r="AG44" s="42">
        <f t="shared" si="15"/>
        <v>0</v>
      </c>
      <c r="AH44" s="42">
        <f t="shared" si="15"/>
        <v>149087</v>
      </c>
      <c r="AI44" s="42">
        <f t="shared" si="15"/>
        <v>149087</v>
      </c>
      <c r="AJ44" s="42">
        <f t="shared" si="15"/>
        <v>0</v>
      </c>
      <c r="AK44" s="42">
        <f t="shared" si="15"/>
        <v>0</v>
      </c>
      <c r="AL44" s="42">
        <f t="shared" si="15"/>
        <v>0</v>
      </c>
      <c r="AM44" s="42">
        <f t="shared" si="15"/>
        <v>0</v>
      </c>
      <c r="AN44" s="42">
        <f t="shared" si="15"/>
        <v>0</v>
      </c>
      <c r="AO44" s="42">
        <f t="shared" si="15"/>
        <v>4050</v>
      </c>
      <c r="AP44" s="42">
        <f t="shared" si="15"/>
        <v>0</v>
      </c>
      <c r="AQ44" s="42">
        <f t="shared" si="15"/>
        <v>203000</v>
      </c>
      <c r="AR44" s="42">
        <f t="shared" si="15"/>
        <v>0</v>
      </c>
      <c r="AS44" s="42">
        <f t="shared" si="15"/>
        <v>0</v>
      </c>
      <c r="AT44" s="42">
        <f t="shared" si="15"/>
        <v>0</v>
      </c>
      <c r="AU44" s="42">
        <f t="shared" si="15"/>
        <v>0</v>
      </c>
      <c r="AV44" s="42">
        <f t="shared" si="15"/>
        <v>0</v>
      </c>
      <c r="AW44" s="42">
        <f t="shared" si="15"/>
        <v>0</v>
      </c>
      <c r="AX44" s="42">
        <f t="shared" si="15"/>
        <v>0</v>
      </c>
      <c r="AY44" s="42">
        <f t="shared" si="15"/>
        <v>0</v>
      </c>
      <c r="AZ44" s="42">
        <f t="shared" si="15"/>
        <v>2640</v>
      </c>
      <c r="BA44" s="42">
        <f t="shared" si="15"/>
        <v>81182</v>
      </c>
      <c r="BB44" s="42">
        <f t="shared" si="15"/>
        <v>11210</v>
      </c>
      <c r="BC44" s="42">
        <f t="shared" si="15"/>
        <v>0</v>
      </c>
      <c r="BD44" s="42">
        <f t="shared" si="15"/>
        <v>0</v>
      </c>
      <c r="BE44" s="42">
        <f t="shared" si="15"/>
        <v>0</v>
      </c>
      <c r="BF44" s="42">
        <f t="shared" si="15"/>
        <v>0</v>
      </c>
      <c r="BG44" s="42">
        <f t="shared" si="15"/>
        <v>700</v>
      </c>
      <c r="BH44" s="42">
        <f t="shared" si="15"/>
        <v>695456</v>
      </c>
      <c r="BI44" s="42">
        <f t="shared" si="15"/>
        <v>2124767</v>
      </c>
      <c r="BJ44" s="63"/>
      <c r="BK44" s="90"/>
    </row>
    <row r="47" ht="15.75">
      <c r="I47" s="69"/>
    </row>
    <row r="48" ht="15.75">
      <c r="I48" s="69"/>
    </row>
    <row r="49" ht="15.75">
      <c r="I49" s="70"/>
    </row>
    <row r="50" ht="15.75">
      <c r="I50" s="70"/>
    </row>
    <row r="51" spans="1:63" s="13" customFormat="1" ht="15.75">
      <c r="A51" s="46"/>
      <c r="B51" s="14"/>
      <c r="I51" s="70"/>
      <c r="AH51" s="1"/>
      <c r="AI51" s="1"/>
      <c r="AS51" s="49"/>
      <c r="BA51" s="16"/>
      <c r="BI51" s="37"/>
      <c r="BK51" s="1"/>
    </row>
    <row r="52" spans="1:63" s="13" customFormat="1" ht="15.75">
      <c r="A52" s="46"/>
      <c r="B52" s="14"/>
      <c r="I52" s="71"/>
      <c r="AH52" s="1"/>
      <c r="AI52" s="1"/>
      <c r="AS52" s="49"/>
      <c r="BA52" s="16"/>
      <c r="BI52" s="37"/>
      <c r="BK52" s="1"/>
    </row>
    <row r="53" spans="1:63" s="13" customFormat="1" ht="15.75">
      <c r="A53" s="46"/>
      <c r="B53" s="14"/>
      <c r="I53" s="71"/>
      <c r="AH53" s="1"/>
      <c r="AI53" s="1"/>
      <c r="AS53" s="49"/>
      <c r="BA53" s="16"/>
      <c r="BI53" s="37"/>
      <c r="BK53" s="1"/>
    </row>
    <row r="54" spans="1:63" s="13" customFormat="1" ht="15.75">
      <c r="A54" s="46"/>
      <c r="B54" s="14"/>
      <c r="I54" s="71"/>
      <c r="AH54" s="1"/>
      <c r="AI54" s="1"/>
      <c r="AS54" s="49"/>
      <c r="BA54" s="16"/>
      <c r="BI54" s="37"/>
      <c r="BK54" s="1"/>
    </row>
    <row r="55" spans="1:63" s="13" customFormat="1" ht="15.75">
      <c r="A55" s="46"/>
      <c r="B55" s="14"/>
      <c r="I55" s="71"/>
      <c r="AH55" s="1"/>
      <c r="AI55" s="1"/>
      <c r="AS55" s="49"/>
      <c r="BA55" s="16"/>
      <c r="BI55" s="37"/>
      <c r="BK55" s="1"/>
    </row>
    <row r="56" spans="1:63" s="13" customFormat="1" ht="15.75">
      <c r="A56" s="46"/>
      <c r="B56" s="14"/>
      <c r="I56" s="72"/>
      <c r="AH56" s="1"/>
      <c r="AI56" s="1"/>
      <c r="AS56" s="49"/>
      <c r="BA56" s="16"/>
      <c r="BI56" s="37"/>
      <c r="BK56" s="1"/>
    </row>
    <row r="57" spans="1:63" s="13" customFormat="1" ht="15.75">
      <c r="A57" s="46"/>
      <c r="B57" s="14"/>
      <c r="I57" s="73"/>
      <c r="AH57" s="1"/>
      <c r="AI57" s="1"/>
      <c r="AS57" s="49"/>
      <c r="BA57" s="16"/>
      <c r="BI57" s="37"/>
      <c r="BK57" s="1"/>
    </row>
    <row r="58" spans="1:63" s="13" customFormat="1" ht="15.75">
      <c r="A58" s="46"/>
      <c r="B58" s="14"/>
      <c r="I58" s="72"/>
      <c r="AH58" s="1"/>
      <c r="AI58" s="1"/>
      <c r="AS58" s="49"/>
      <c r="BA58" s="16"/>
      <c r="BI58" s="37"/>
      <c r="BK58" s="1"/>
    </row>
    <row r="59" spans="1:63" s="13" customFormat="1" ht="15.75">
      <c r="A59" s="46"/>
      <c r="B59" s="14"/>
      <c r="I59" s="72"/>
      <c r="AH59" s="1"/>
      <c r="AI59" s="1"/>
      <c r="AS59" s="49"/>
      <c r="BA59" s="16"/>
      <c r="BI59" s="37"/>
      <c r="BK59" s="1"/>
    </row>
    <row r="60" spans="1:63" s="13" customFormat="1" ht="15.75">
      <c r="A60" s="46"/>
      <c r="B60" s="14"/>
      <c r="I60" s="72"/>
      <c r="AH60" s="1"/>
      <c r="AI60" s="1"/>
      <c r="AS60" s="49"/>
      <c r="BA60" s="16"/>
      <c r="BI60" s="37"/>
      <c r="BK60" s="1"/>
    </row>
    <row r="61" spans="1:63" s="13" customFormat="1" ht="15.75">
      <c r="A61" s="46"/>
      <c r="B61" s="14"/>
      <c r="I61" s="72"/>
      <c r="AH61" s="1"/>
      <c r="AI61" s="1"/>
      <c r="AS61" s="49"/>
      <c r="BA61" s="16"/>
      <c r="BI61" s="37"/>
      <c r="BK61" s="1"/>
    </row>
    <row r="62" spans="1:63" s="13" customFormat="1" ht="15.75">
      <c r="A62" s="46"/>
      <c r="B62" s="14"/>
      <c r="I62" s="72"/>
      <c r="AH62" s="1"/>
      <c r="AI62" s="1"/>
      <c r="AS62" s="49"/>
      <c r="BA62" s="16"/>
      <c r="BI62" s="37"/>
      <c r="BK62" s="1"/>
    </row>
    <row r="63" spans="1:63" s="13" customFormat="1" ht="15.75">
      <c r="A63" s="46"/>
      <c r="B63" s="14"/>
      <c r="I63" s="72"/>
      <c r="AH63" s="1"/>
      <c r="AI63" s="1"/>
      <c r="AS63" s="49"/>
      <c r="BA63" s="16"/>
      <c r="BI63" s="37"/>
      <c r="BK63" s="1"/>
    </row>
    <row r="64" spans="1:63" s="13" customFormat="1" ht="15.75">
      <c r="A64" s="46"/>
      <c r="B64" s="14"/>
      <c r="I64" s="74"/>
      <c r="AH64" s="1"/>
      <c r="AI64" s="1"/>
      <c r="AS64" s="49"/>
      <c r="BA64" s="16"/>
      <c r="BI64" s="37"/>
      <c r="BK64" s="1"/>
    </row>
    <row r="65" spans="1:63" s="13" customFormat="1" ht="15.75">
      <c r="A65" s="46"/>
      <c r="B65" s="14"/>
      <c r="I65" s="69"/>
      <c r="AH65" s="1"/>
      <c r="AI65" s="1"/>
      <c r="AS65" s="49"/>
      <c r="BA65" s="16"/>
      <c r="BI65" s="37"/>
      <c r="BK65" s="1"/>
    </row>
    <row r="66" spans="1:63" s="13" customFormat="1" ht="15.75">
      <c r="A66" s="46"/>
      <c r="B66" s="14"/>
      <c r="I66" s="70"/>
      <c r="AH66" s="1"/>
      <c r="AI66" s="1"/>
      <c r="AS66" s="49"/>
      <c r="BA66" s="16"/>
      <c r="BI66" s="37"/>
      <c r="BK66" s="1"/>
    </row>
    <row r="67" spans="1:63" s="13" customFormat="1" ht="15.75">
      <c r="A67" s="46"/>
      <c r="B67" s="14"/>
      <c r="I67" s="70"/>
      <c r="AH67" s="1"/>
      <c r="AI67" s="1"/>
      <c r="AS67" s="49"/>
      <c r="BA67" s="16"/>
      <c r="BI67" s="37"/>
      <c r="BK67" s="1"/>
    </row>
    <row r="68" spans="1:63" s="13" customFormat="1" ht="15.75">
      <c r="A68" s="46"/>
      <c r="B68" s="14"/>
      <c r="I68" s="70"/>
      <c r="AH68" s="1"/>
      <c r="AI68" s="1"/>
      <c r="AS68" s="49"/>
      <c r="BA68" s="16"/>
      <c r="BI68" s="37"/>
      <c r="BK68" s="1"/>
    </row>
    <row r="69" spans="1:63" s="13" customFormat="1" ht="15.75">
      <c r="A69" s="46"/>
      <c r="B69" s="14"/>
      <c r="I69" s="70"/>
      <c r="AH69" s="1"/>
      <c r="AI69" s="1"/>
      <c r="AS69" s="49"/>
      <c r="BA69" s="16"/>
      <c r="BI69" s="37"/>
      <c r="BK69" s="1"/>
    </row>
    <row r="70" spans="1:63" s="13" customFormat="1" ht="15.75">
      <c r="A70" s="46"/>
      <c r="B70" s="14"/>
      <c r="I70" s="70"/>
      <c r="AH70" s="1"/>
      <c r="AI70" s="1"/>
      <c r="AS70" s="49"/>
      <c r="BA70" s="16"/>
      <c r="BI70" s="37"/>
      <c r="BK70" s="1"/>
    </row>
    <row r="71" spans="1:63" s="13" customFormat="1" ht="15.75">
      <c r="A71" s="46"/>
      <c r="B71" s="14"/>
      <c r="I71" s="70"/>
      <c r="AH71" s="1"/>
      <c r="AI71" s="1"/>
      <c r="AS71" s="49"/>
      <c r="BA71" s="16"/>
      <c r="BI71" s="37"/>
      <c r="BK71" s="1"/>
    </row>
    <row r="72" spans="1:63" s="13" customFormat="1" ht="15.75">
      <c r="A72" s="46"/>
      <c r="B72" s="14"/>
      <c r="I72" s="70"/>
      <c r="AH72" s="1"/>
      <c r="AI72" s="1"/>
      <c r="AS72" s="49"/>
      <c r="BA72" s="16"/>
      <c r="BI72" s="37"/>
      <c r="BK72" s="1"/>
    </row>
    <row r="73" spans="1:63" s="13" customFormat="1" ht="15.75">
      <c r="A73" s="46"/>
      <c r="B73" s="14"/>
      <c r="I73" s="70"/>
      <c r="AH73" s="1"/>
      <c r="AI73" s="1"/>
      <c r="AS73" s="49"/>
      <c r="BA73" s="16"/>
      <c r="BI73" s="37"/>
      <c r="BK73" s="1"/>
    </row>
    <row r="74" spans="1:63" s="13" customFormat="1" ht="15.75">
      <c r="A74" s="46"/>
      <c r="B74" s="14"/>
      <c r="I74" s="70"/>
      <c r="AH74" s="1"/>
      <c r="AI74" s="1"/>
      <c r="AS74" s="49"/>
      <c r="BA74" s="16"/>
      <c r="BI74" s="37"/>
      <c r="BK74" s="1"/>
    </row>
    <row r="75" spans="1:63" s="13" customFormat="1" ht="15.75">
      <c r="A75" s="46"/>
      <c r="B75" s="14"/>
      <c r="I75" s="70"/>
      <c r="AH75" s="1"/>
      <c r="AI75" s="1"/>
      <c r="AS75" s="49"/>
      <c r="BA75" s="16"/>
      <c r="BI75" s="37"/>
      <c r="BK75" s="1"/>
    </row>
    <row r="76" spans="1:63" s="13" customFormat="1" ht="15.75">
      <c r="A76" s="46"/>
      <c r="B76" s="14"/>
      <c r="I76" s="70"/>
      <c r="AH76" s="1"/>
      <c r="AI76" s="1"/>
      <c r="AS76" s="49"/>
      <c r="BA76" s="16"/>
      <c r="BI76" s="37"/>
      <c r="BK76" s="1"/>
    </row>
    <row r="77" spans="1:63" s="13" customFormat="1" ht="15.75">
      <c r="A77" s="46"/>
      <c r="B77" s="14"/>
      <c r="I77" s="70"/>
      <c r="AH77" s="1"/>
      <c r="AI77" s="1"/>
      <c r="AS77" s="49"/>
      <c r="BA77" s="16"/>
      <c r="BI77" s="37"/>
      <c r="BK77" s="1"/>
    </row>
    <row r="78" spans="1:63" s="13" customFormat="1" ht="15.75">
      <c r="A78" s="46"/>
      <c r="B78" s="14"/>
      <c r="I78" s="70"/>
      <c r="AH78" s="1"/>
      <c r="AI78" s="1"/>
      <c r="AS78" s="49"/>
      <c r="BA78" s="16"/>
      <c r="BI78" s="37"/>
      <c r="BK78" s="1"/>
    </row>
    <row r="79" spans="1:63" s="13" customFormat="1" ht="15.75">
      <c r="A79" s="46"/>
      <c r="B79" s="14"/>
      <c r="I79" s="70"/>
      <c r="AH79" s="1"/>
      <c r="AI79" s="1"/>
      <c r="AS79" s="49"/>
      <c r="BA79" s="16"/>
      <c r="BI79" s="37"/>
      <c r="BK79" s="1"/>
    </row>
    <row r="80" spans="1:63" s="13" customFormat="1" ht="15.75">
      <c r="A80" s="46"/>
      <c r="B80" s="14"/>
      <c r="I80" s="70"/>
      <c r="AH80" s="1"/>
      <c r="AI80" s="1"/>
      <c r="AS80" s="49"/>
      <c r="BA80" s="16"/>
      <c r="BI80" s="37"/>
      <c r="BK80" s="1"/>
    </row>
    <row r="81" spans="1:63" s="13" customFormat="1" ht="15.75">
      <c r="A81" s="46"/>
      <c r="B81" s="14"/>
      <c r="I81" s="70"/>
      <c r="AH81" s="1"/>
      <c r="AI81" s="1"/>
      <c r="AS81" s="49"/>
      <c r="BA81" s="16"/>
      <c r="BI81" s="37"/>
      <c r="BK81" s="1"/>
    </row>
    <row r="82" spans="1:63" s="13" customFormat="1" ht="15.75">
      <c r="A82" s="46"/>
      <c r="B82" s="14"/>
      <c r="I82" s="70"/>
      <c r="AH82" s="1"/>
      <c r="AI82" s="1"/>
      <c r="AS82" s="49"/>
      <c r="BA82" s="16"/>
      <c r="BI82" s="37"/>
      <c r="BK82" s="1"/>
    </row>
    <row r="83" spans="1:63" s="13" customFormat="1" ht="15.75">
      <c r="A83" s="46"/>
      <c r="B83" s="14"/>
      <c r="I83" s="70"/>
      <c r="AH83" s="1"/>
      <c r="AI83" s="1"/>
      <c r="AS83" s="49"/>
      <c r="BA83" s="16"/>
      <c r="BI83" s="37"/>
      <c r="BK83" s="1"/>
    </row>
  </sheetData>
  <sheetProtection/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5" scale="54" r:id="rId1"/>
  <headerFooter alignWithMargins="0">
    <oddHeader>&amp;L       &amp;CKV JHAGRAKHAND SECL
PAY BILL FOR THE MONTH OF JULY 2020</oddHeader>
    <oddFooter>&amp;C
PREPARED BY               CHECKED BY 
TAYSUN KUSHWAH, SSA             D. P. CHOUBEY, PGT
&amp;R
PRINCIPAL 
KV JHAGRAKHAND</oddFooter>
  </headerFooter>
  <colBreaks count="2" manualBreakCount="2">
    <brk id="29" max="41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hp</cp:lastModifiedBy>
  <cp:lastPrinted>2020-07-31T06:27:48Z</cp:lastPrinted>
  <dcterms:created xsi:type="dcterms:W3CDTF">2018-02-15T11:23:43Z</dcterms:created>
  <dcterms:modified xsi:type="dcterms:W3CDTF">2020-07-31T06:31:12Z</dcterms:modified>
  <cp:category/>
  <cp:version/>
  <cp:contentType/>
  <cp:contentStatus/>
</cp:coreProperties>
</file>